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32"/>
  </bookViews>
  <sheets>
    <sheet name="20-20 Finals" sheetId="42" r:id="rId1"/>
    <sheet name="by seasons" sheetId="73" r:id="rId2"/>
    <sheet name="by franchises" sheetId="71" r:id="rId3"/>
    <sheet name="by players" sheetId="56" r:id="rId4"/>
    <sheet name="Rookie" sheetId="75" r:id="rId5"/>
  </sheets>
  <definedNames>
    <definedName name="_xlnm._FilterDatabase" localSheetId="0" hidden="1">'20-20 Finals'!$A$4:$P$4</definedName>
    <definedName name="_xlnm._FilterDatabase" localSheetId="2" hidden="1">'by franchises'!$A$3:$I$3</definedName>
    <definedName name="_xlnm._FilterDatabase" localSheetId="3" hidden="1">'by players'!#REF!</definedName>
    <definedName name="_xlnm._FilterDatabase" localSheetId="1" hidden="1">'by seasons'!$A$3:$J$3</definedName>
    <definedName name="_xlnm._FilterDatabase" localSheetId="4" hidden="1">Rookie!$A$4:$P$5</definedName>
  </definedNames>
  <calcPr calcId="125725"/>
</workbook>
</file>

<file path=xl/calcChain.xml><?xml version="1.0" encoding="utf-8"?>
<calcChain xmlns="http://schemas.openxmlformats.org/spreadsheetml/2006/main">
  <c r="G33" i="56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22" i="71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C90" i="73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E42"/>
  <c r="E41"/>
  <c r="E40"/>
  <c r="E39"/>
  <c r="E38"/>
  <c r="E37"/>
  <c r="E36"/>
  <c r="E35"/>
  <c r="E34"/>
  <c r="G29"/>
  <c r="G28"/>
  <c r="C25"/>
  <c r="C24"/>
  <c r="C23"/>
  <c r="C22"/>
  <c r="C21"/>
  <c r="C20"/>
  <c r="C19"/>
  <c r="C18"/>
  <c r="C17"/>
  <c r="C31" i="56" l="1"/>
  <c r="C30"/>
  <c r="C27"/>
  <c r="C32"/>
  <c r="C28"/>
  <c r="C25"/>
  <c r="C8"/>
  <c r="B34" i="73"/>
  <c r="C22" i="56" l="1"/>
  <c r="C29"/>
  <c r="C26"/>
  <c r="C21"/>
  <c r="C23"/>
  <c r="C24"/>
  <c r="B16" i="73"/>
  <c r="B14"/>
  <c r="B13"/>
  <c r="B89"/>
  <c r="J93" i="42"/>
  <c r="J92"/>
  <c r="J6"/>
  <c r="J6" i="75"/>
  <c r="J20" i="42"/>
  <c r="J19"/>
  <c r="J5" i="75"/>
  <c r="J91" i="42"/>
  <c r="J90"/>
  <c r="J89"/>
  <c r="J88"/>
  <c r="J87"/>
  <c r="J86"/>
  <c r="J85"/>
  <c r="J84"/>
  <c r="J83"/>
  <c r="J82"/>
  <c r="J81"/>
  <c r="J80"/>
  <c r="J79"/>
  <c r="J78"/>
  <c r="J77"/>
  <c r="J72"/>
  <c r="J67"/>
  <c r="J66"/>
  <c r="J65"/>
  <c r="J61"/>
  <c r="J60"/>
  <c r="J59"/>
  <c r="J56"/>
  <c r="J55"/>
  <c r="J54"/>
  <c r="J53"/>
  <c r="J51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8"/>
  <c r="J17"/>
  <c r="J16"/>
  <c r="J15"/>
  <c r="J14"/>
  <c r="J13"/>
  <c r="J12"/>
  <c r="J11"/>
  <c r="J10"/>
  <c r="J9"/>
  <c r="J8"/>
  <c r="J7"/>
  <c r="J5"/>
  <c r="O2"/>
  <c r="B90" i="73"/>
  <c r="B5"/>
  <c r="B12"/>
  <c r="B10"/>
  <c r="B8"/>
  <c r="B6"/>
  <c r="B4"/>
  <c r="B11"/>
  <c r="B9"/>
  <c r="B7"/>
  <c r="B75"/>
  <c r="B87"/>
  <c r="B70"/>
  <c r="B65"/>
  <c r="B54"/>
  <c r="B22"/>
  <c r="B23"/>
  <c r="B88"/>
  <c r="B86"/>
  <c r="B78"/>
  <c r="B62"/>
  <c r="B46"/>
  <c r="B30"/>
  <c r="B55"/>
  <c r="B25"/>
  <c r="B84"/>
  <c r="B85"/>
  <c r="B74"/>
  <c r="B66"/>
  <c r="B58"/>
  <c r="B50"/>
  <c r="B26"/>
  <c r="B17"/>
  <c r="B79"/>
  <c r="B67"/>
  <c r="B39"/>
  <c r="B77"/>
  <c r="B18"/>
  <c r="B73"/>
  <c r="B15"/>
  <c r="B76"/>
  <c r="B72"/>
  <c r="B68"/>
  <c r="B64"/>
  <c r="B60"/>
  <c r="B56"/>
  <c r="B52"/>
  <c r="B48"/>
  <c r="B44"/>
  <c r="B32"/>
  <c r="B24"/>
  <c r="B20"/>
  <c r="C17" i="56"/>
  <c r="B80" i="73"/>
  <c r="B81"/>
  <c r="B71"/>
  <c r="B63"/>
  <c r="B47"/>
  <c r="B31"/>
  <c r="B16" i="71"/>
  <c r="B6"/>
  <c r="B83" i="73"/>
  <c r="B69"/>
  <c r="B61"/>
  <c r="B57"/>
  <c r="B53"/>
  <c r="B49"/>
  <c r="B45"/>
  <c r="B33"/>
  <c r="B29"/>
  <c r="B21"/>
  <c r="B37"/>
  <c r="B19"/>
  <c r="B27"/>
  <c r="B43"/>
  <c r="B51"/>
  <c r="B59"/>
  <c r="C10" i="56"/>
  <c r="C14"/>
  <c r="B82" i="73"/>
  <c r="B28"/>
  <c r="B19" i="71"/>
  <c r="B38" i="73"/>
  <c r="C33" i="56"/>
  <c r="C7"/>
  <c r="B20" i="71"/>
  <c r="B10"/>
  <c r="B18"/>
  <c r="C11" i="56"/>
  <c r="B4" i="71"/>
  <c r="C5" i="56"/>
  <c r="C20"/>
  <c r="C13"/>
  <c r="B7" i="71"/>
  <c r="B42" i="73"/>
  <c r="C15" i="56"/>
  <c r="C12"/>
  <c r="B15" i="71"/>
  <c r="B40" i="73"/>
  <c r="B8" i="71"/>
  <c r="B9"/>
  <c r="B17"/>
  <c r="B21"/>
  <c r="B35" i="73"/>
  <c r="C9" i="56"/>
  <c r="C18"/>
  <c r="C6"/>
  <c r="B36" i="73"/>
  <c r="B11" i="71"/>
  <c r="B13"/>
  <c r="B5"/>
  <c r="C19" i="56" l="1"/>
  <c r="C16"/>
  <c r="C4"/>
  <c r="J3" s="1"/>
  <c r="B22" i="71"/>
  <c r="B12"/>
  <c r="B41" i="73"/>
  <c r="J2" s="1"/>
  <c r="B14" i="71" l="1"/>
  <c r="I3" s="1"/>
</calcChain>
</file>

<file path=xl/sharedStrings.xml><?xml version="1.0" encoding="utf-8"?>
<sst xmlns="http://schemas.openxmlformats.org/spreadsheetml/2006/main" count="1128" uniqueCount="242">
  <si>
    <t>Active</t>
  </si>
  <si>
    <t>Team</t>
  </si>
  <si>
    <t>Day</t>
  </si>
  <si>
    <t>Month</t>
  </si>
  <si>
    <t>Year</t>
  </si>
  <si>
    <t>Date</t>
  </si>
  <si>
    <t>Notes</t>
  </si>
  <si>
    <t>Season</t>
  </si>
  <si>
    <t>OT</t>
  </si>
  <si>
    <t>Elvin Hayes</t>
  </si>
  <si>
    <t>(1960-61)</t>
  </si>
  <si>
    <t>(1961-62)</t>
  </si>
  <si>
    <t>(1962-63)</t>
  </si>
  <si>
    <t>(1963-64)</t>
  </si>
  <si>
    <t>(1964-65)</t>
  </si>
  <si>
    <t>(1965-66)</t>
  </si>
  <si>
    <t>(1966-67)</t>
  </si>
  <si>
    <t>(1967-68)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</si>
  <si>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</si>
  <si>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</si>
  <si>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</si>
  <si>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</si>
  <si>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</si>
  <si>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</si>
  <si>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</si>
  <si>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</si>
  <si>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</si>
  <si>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</si>
  <si>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</si>
  <si>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</si>
  <si>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</si>
  <si>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</si>
  <si>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</si>
  <si>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</si>
  <si>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</si>
  <si>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</si>
  <si>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</si>
  <si>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</si>
  <si>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</si>
  <si>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</si>
  <si>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</si>
  <si>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</si>
  <si>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</si>
  <si>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</si>
  <si>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</si>
  <si>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</si>
  <si>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</si>
  <si>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</si>
  <si>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</si>
  <si>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#</t>
  </si>
  <si>
    <t>Moses Malone</t>
  </si>
  <si>
    <t>(1979-80)</t>
  </si>
  <si>
    <t>(1970-71)</t>
  </si>
  <si>
    <t>(1971-72)</t>
  </si>
  <si>
    <t>(1972-73)</t>
  </si>
  <si>
    <t>(1973-74)</t>
  </si>
  <si>
    <t>(1974-75)</t>
  </si>
  <si>
    <t>(1975-76)</t>
  </si>
  <si>
    <t>(1976-77)</t>
  </si>
  <si>
    <t>(1977-78)</t>
  </si>
  <si>
    <t>(1968-69)</t>
  </si>
  <si>
    <t>(1969-70)</t>
  </si>
  <si>
    <t>(1950-51)</t>
  </si>
  <si>
    <t>(1951-52)</t>
  </si>
  <si>
    <t>(1952-53)</t>
  </si>
  <si>
    <t>(1953-54)</t>
  </si>
  <si>
    <t>(1954-55)</t>
  </si>
  <si>
    <t>(1955-56)</t>
  </si>
  <si>
    <t>(1956-57)</t>
  </si>
  <si>
    <t>(1957-58)</t>
  </si>
  <si>
    <t>(1958-59)</t>
  </si>
  <si>
    <t>(1959-60)</t>
  </si>
  <si>
    <t>(1978-79)</t>
  </si>
  <si>
    <t>Name</t>
  </si>
  <si>
    <t>Larry Bird</t>
  </si>
  <si>
    <t>Shaquille O'Neal</t>
  </si>
  <si>
    <t>Tim Duncan</t>
  </si>
  <si>
    <t>---</t>
  </si>
  <si>
    <t>(2011-12)</t>
  </si>
  <si>
    <t>(2012-13)</t>
  </si>
  <si>
    <t>(2013-14)</t>
  </si>
  <si>
    <t>(1948-49)</t>
  </si>
  <si>
    <t>(1949-50)</t>
  </si>
  <si>
    <t>(1947-48)</t>
  </si>
  <si>
    <t>(1946-47)</t>
  </si>
  <si>
    <t>(2014-15)</t>
  </si>
  <si>
    <t>need confirmation</t>
  </si>
  <si>
    <t>Opp.</t>
  </si>
  <si>
    <t>Franchise</t>
  </si>
  <si>
    <t>Golden State Warriors</t>
  </si>
  <si>
    <t>PHI</t>
  </si>
  <si>
    <t>NYK</t>
  </si>
  <si>
    <t>Los Angeles Lakers</t>
  </si>
  <si>
    <t>LAL</t>
  </si>
  <si>
    <t>DET</t>
  </si>
  <si>
    <t>San Antonio Spurs</t>
  </si>
  <si>
    <t>SAS</t>
  </si>
  <si>
    <t>Philadelphia 76ers</t>
  </si>
  <si>
    <t>PHO</t>
  </si>
  <si>
    <t>POR</t>
  </si>
  <si>
    <t>MIN</t>
  </si>
  <si>
    <t>BOS</t>
  </si>
  <si>
    <t>IND</t>
  </si>
  <si>
    <t>WAS</t>
  </si>
  <si>
    <t>MIL</t>
  </si>
  <si>
    <t>NJN</t>
  </si>
  <si>
    <t>Boston Celtics</t>
  </si>
  <si>
    <t>SEA</t>
  </si>
  <si>
    <t>Washington Wizards</t>
  </si>
  <si>
    <t>Sacramento Kings</t>
  </si>
  <si>
    <t>HOU</t>
  </si>
  <si>
    <t>Atlanta Hawks</t>
  </si>
  <si>
    <t>Houston Rockets</t>
  </si>
  <si>
    <t>Milwaukee Bucks</t>
  </si>
  <si>
    <t>Portland Trail Blazers</t>
  </si>
  <si>
    <t>defunct franchise</t>
  </si>
  <si>
    <t>League</t>
  </si>
  <si>
    <t>NBA</t>
  </si>
  <si>
    <t>ABA</t>
  </si>
  <si>
    <t>(1945-46)</t>
  </si>
  <si>
    <t>NBL</t>
  </si>
  <si>
    <t>ABL</t>
  </si>
  <si>
    <t>Total</t>
  </si>
  <si>
    <t>(1937-38)</t>
  </si>
  <si>
    <t>(1938-39)</t>
  </si>
  <si>
    <t>(1939-40)</t>
  </si>
  <si>
    <t>(1940-41)</t>
  </si>
  <si>
    <t>(1941-42)</t>
  </si>
  <si>
    <t>(1942-43)</t>
  </si>
  <si>
    <t>(1943-44)</t>
  </si>
  <si>
    <t>(1944-45)</t>
  </si>
  <si>
    <t>Notes:</t>
  </si>
  <si>
    <t>Wes Unseld</t>
  </si>
  <si>
    <t>Dave Cowens</t>
  </si>
  <si>
    <t>Kareem Abdul-Jabbar</t>
  </si>
  <si>
    <t>Bill Walton</t>
  </si>
  <si>
    <t>Ralph Sampson</t>
  </si>
  <si>
    <t>Nate Thurmond</t>
  </si>
  <si>
    <t>PTS</t>
  </si>
  <si>
    <t>REB</t>
  </si>
  <si>
    <t>AST</t>
  </si>
  <si>
    <t>Arnie Risen</t>
  </si>
  <si>
    <t>ROC</t>
  </si>
  <si>
    <t>Bill Russell</t>
  </si>
  <si>
    <t>SLH</t>
  </si>
  <si>
    <t>Bob Pettit</t>
  </si>
  <si>
    <t>Tom Heinsohn</t>
  </si>
  <si>
    <t>Elgin Baylor</t>
  </si>
  <si>
    <t>Larry Foust</t>
  </si>
  <si>
    <t>Wilt Chamberlain</t>
  </si>
  <si>
    <t>SFW</t>
  </si>
  <si>
    <t>BAL</t>
  </si>
  <si>
    <t>Magic Johnson</t>
  </si>
  <si>
    <t>Russell (5)</t>
  </si>
  <si>
    <t>Chamberlain (5)</t>
  </si>
  <si>
    <t>##</t>
  </si>
  <si>
    <t>rookie season</t>
  </si>
  <si>
    <t>Risen (1)</t>
  </si>
  <si>
    <t>Pettit (2)</t>
  </si>
  <si>
    <t>Pettit, Russell (1)</t>
  </si>
  <si>
    <t>Foust (1)</t>
  </si>
  <si>
    <t>Russell (2)</t>
  </si>
  <si>
    <t>Baylor, Russell (2)</t>
  </si>
  <si>
    <t>Chamberlain (3)</t>
  </si>
  <si>
    <t>Russell (1)</t>
  </si>
  <si>
    <t>Abdul-Jabbar (2)</t>
  </si>
  <si>
    <t>Chamberlain (1)</t>
  </si>
  <si>
    <t>Cowens (1)</t>
  </si>
  <si>
    <t>Walton (2)</t>
  </si>
  <si>
    <t>Hayes (1)</t>
  </si>
  <si>
    <t>Malone (1)</t>
  </si>
  <si>
    <t>Bird (1)</t>
  </si>
  <si>
    <t>Sampson (1)</t>
  </si>
  <si>
    <t>Johnson (1)</t>
  </si>
  <si>
    <t>O'Neal (2)</t>
  </si>
  <si>
    <t>Duncan (2)</t>
  </si>
  <si>
    <t>O'Neal (1)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</si>
  <si>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(incomplete 1950-51 - 1958-59)</t>
    </r>
  </si>
  <si>
    <t>Red Robbins</t>
  </si>
  <si>
    <t>Memphis Sounds</t>
  </si>
  <si>
    <t/>
  </si>
  <si>
    <t>Mel Daniels</t>
  </si>
  <si>
    <t>Indiana Pacers</t>
  </si>
  <si>
    <t>Willie Wise</t>
  </si>
  <si>
    <t>Utah Stars</t>
  </si>
  <si>
    <t>Zelmo Beaty</t>
  </si>
  <si>
    <t>George McGinnis</t>
  </si>
  <si>
    <t>Dan Issel</t>
  </si>
  <si>
    <t>Kentucky Colonels</t>
  </si>
  <si>
    <t>Artis Gilmore</t>
  </si>
  <si>
    <t>NOB</t>
  </si>
  <si>
    <t>UTA</t>
  </si>
  <si>
    <t>KEN</t>
  </si>
  <si>
    <t>DEN</t>
  </si>
  <si>
    <t>PIT</t>
  </si>
  <si>
    <t>OAK</t>
  </si>
  <si>
    <t>LAS</t>
  </si>
  <si>
    <t>NYN</t>
  </si>
  <si>
    <t>Robbins (2)</t>
  </si>
  <si>
    <t>Daniels (1)</t>
  </si>
  <si>
    <t>Daniels (2)</t>
  </si>
  <si>
    <t>Wise (2)</t>
  </si>
  <si>
    <t>McGinnis (1)</t>
  </si>
  <si>
    <t>Gilmore (2)</t>
  </si>
  <si>
    <t>Issel (1)</t>
  </si>
  <si>
    <t>may be incomplete</t>
  </si>
  <si>
    <t>NBA/ABA/ABL  -  20-20 in a Game  -  Finals</t>
  </si>
  <si>
    <t>ABL (not complete)</t>
  </si>
  <si>
    <t>NBA/ABA/ABL  -  20-20 in a Game by Seasons  -  Finals</t>
  </si>
  <si>
    <t>NBA/ABA/ABL  -  20-20 in a Game by Franchises  -  Finals</t>
  </si>
  <si>
    <t>ABA, ABL (not complete)</t>
  </si>
  <si>
    <t>NBA/ABA/ABL  -  20-20 in a Game by Players  -  Finals</t>
  </si>
  <si>
    <t>NBA/ABA/ABL  -  Players to Collect 20-20 in a Game by a Rookie  -  Finals</t>
  </si>
  <si>
    <t>(2015-16)</t>
  </si>
  <si>
    <t>Connie Dierking</t>
  </si>
  <si>
    <t>Cleveland Pipers</t>
  </si>
  <si>
    <t>CLE</t>
  </si>
  <si>
    <t>KCS</t>
  </si>
  <si>
    <t>Bill Bridges</t>
  </si>
  <si>
    <t>Kansas City Steers</t>
  </si>
  <si>
    <t>(2016-17)</t>
  </si>
  <si>
    <t>NBA (incomplete 1950-51 - 1958-59), ABA (incomplete 1967-68),</t>
  </si>
  <si>
    <t>NBA (incomplete 1950-51 - 1958-59), ABA (incomplete 1967-68), ABL (not complete)</t>
  </si>
  <si>
    <t xml:space="preserve">             ABA (complete 1967-68), ABL (not complete)</t>
  </si>
  <si>
    <t>NBA (incomplete 1950-51 - 1958-59), ABA (incomplete 1967-68)</t>
  </si>
  <si>
    <t>(2017-18)</t>
  </si>
  <si>
    <t>(2018-19)</t>
  </si>
  <si>
    <t>George Yardley</t>
  </si>
  <si>
    <t>Detroit Pistons</t>
  </si>
  <si>
    <t>FTW</t>
  </si>
  <si>
    <t>Yardley (1)</t>
  </si>
  <si>
    <t>(2019-20)</t>
  </si>
  <si>
    <t>Denver Nuggets</t>
  </si>
  <si>
    <t>(2020-21)</t>
  </si>
  <si>
    <t>(2021-22)</t>
  </si>
  <si>
    <t>(2022-23)</t>
  </si>
  <si>
    <t>Nikola Jokic</t>
  </si>
  <si>
    <t>*</t>
  </si>
  <si>
    <t>MIA</t>
  </si>
  <si>
    <t>Jokic (1)</t>
  </si>
  <si>
    <t>(2023-24)</t>
  </si>
  <si>
    <t>Bridges, Dierking (1)</t>
  </si>
</sst>
</file>

<file path=xl/styles.xml><?xml version="1.0" encoding="utf-8"?>
<styleSheet xmlns="http://schemas.openxmlformats.org/spreadsheetml/2006/main">
  <numFmts count="1">
    <numFmt numFmtId="164" formatCode="0;\-0;&quot;&quot;"/>
  </numFmts>
  <fonts count="26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color indexed="8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8" fillId="0" borderId="0"/>
    <xf numFmtId="9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80">
    <xf numFmtId="0" fontId="0" fillId="0" borderId="0" xfId="0"/>
    <xf numFmtId="0" fontId="5" fillId="2" borderId="0" xfId="2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center" vertical="center"/>
    </xf>
    <xf numFmtId="1" fontId="6" fillId="2" borderId="0" xfId="2" applyNumberFormat="1" applyFont="1" applyFill="1" applyAlignment="1">
      <alignment horizontal="center" vertical="center"/>
    </xf>
    <xf numFmtId="1" fontId="6" fillId="2" borderId="0" xfId="2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2" borderId="0" xfId="2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2" fillId="0" borderId="0" xfId="2" applyFont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21" fillId="2" borderId="0" xfId="2" applyFont="1" applyFill="1" applyAlignment="1">
      <alignment vertical="center"/>
    </xf>
    <xf numFmtId="0" fontId="22" fillId="3" borderId="0" xfId="2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22" fillId="8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right" vertical="center"/>
    </xf>
    <xf numFmtId="0" fontId="14" fillId="0" borderId="0" xfId="2" applyFont="1" applyFill="1" applyAlignment="1">
      <alignment horizontal="center"/>
    </xf>
    <xf numFmtId="0" fontId="15" fillId="9" borderId="0" xfId="2" applyFont="1" applyFill="1" applyAlignment="1">
      <alignment horizontal="left" vertical="center"/>
    </xf>
    <xf numFmtId="0" fontId="3" fillId="9" borderId="0" xfId="0" applyFont="1" applyFill="1"/>
    <xf numFmtId="0" fontId="24" fillId="9" borderId="0" xfId="0" applyFont="1" applyFill="1" applyAlignment="1">
      <alignment vertical="center"/>
    </xf>
    <xf numFmtId="0" fontId="4" fillId="2" borderId="0" xfId="4" applyFont="1" applyFill="1" applyAlignment="1">
      <alignment vertical="center"/>
    </xf>
    <xf numFmtId="14" fontId="25" fillId="0" borderId="0" xfId="0" applyNumberFormat="1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0" fontId="2" fillId="0" borderId="0" xfId="2" quotePrefix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6" fillId="9" borderId="0" xfId="2" applyFont="1" applyFill="1" applyAlignment="1">
      <alignment horizontal="left" vertical="center"/>
    </xf>
    <xf numFmtId="0" fontId="17" fillId="9" borderId="0" xfId="2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1" applyFont="1" applyFill="1" applyAlignment="1">
      <alignment horizontal="left"/>
    </xf>
    <xf numFmtId="0" fontId="14" fillId="10" borderId="0" xfId="2" applyFont="1" applyFill="1" applyAlignment="1">
      <alignment horizontal="center"/>
    </xf>
    <xf numFmtId="0" fontId="2" fillId="10" borderId="0" xfId="2" applyFont="1" applyFill="1" applyAlignment="1">
      <alignment horizontal="center"/>
    </xf>
    <xf numFmtId="0" fontId="3" fillId="0" borderId="0" xfId="8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8" applyFont="1"/>
    <xf numFmtId="0" fontId="3" fillId="0" borderId="0" xfId="8" applyFont="1" applyFill="1" applyBorder="1"/>
    <xf numFmtId="0" fontId="3" fillId="0" borderId="0" xfId="8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10" borderId="0" xfId="0" applyFont="1" applyFill="1"/>
    <xf numFmtId="0" fontId="3" fillId="5" borderId="0" xfId="0" applyFont="1" applyFill="1" applyBorder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8" fillId="0" borderId="0" xfId="1" applyFont="1" applyFill="1" applyBorder="1"/>
    <xf numFmtId="0" fontId="8" fillId="0" borderId="0" xfId="1" applyNumberFormat="1" applyFont="1" applyFill="1" applyBorder="1" applyAlignment="1">
      <alignment horizontal="center"/>
    </xf>
    <xf numFmtId="14" fontId="8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3" borderId="0" xfId="1" applyFont="1" applyFill="1" applyBorder="1"/>
    <xf numFmtId="0" fontId="22" fillId="11" borderId="0" xfId="2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8" fillId="3" borderId="0" xfId="0" applyFont="1" applyFill="1" applyBorder="1"/>
    <xf numFmtId="14" fontId="2" fillId="0" borderId="0" xfId="2" applyNumberFormat="1" applyFont="1" applyFill="1" applyAlignment="1">
      <alignment horizontal="center"/>
    </xf>
    <xf numFmtId="14" fontId="2" fillId="0" borderId="0" xfId="3" applyNumberFormat="1" applyFont="1" applyFill="1" applyAlignment="1">
      <alignment horizontal="center"/>
    </xf>
    <xf numFmtId="14" fontId="2" fillId="0" borderId="0" xfId="5" applyNumberFormat="1" applyFont="1" applyAlignment="1">
      <alignment horizontal="center"/>
    </xf>
    <xf numFmtId="14" fontId="2" fillId="0" borderId="0" xfId="5" applyNumberFormat="1" applyFont="1" applyFill="1" applyAlignment="1">
      <alignment horizontal="center"/>
    </xf>
    <xf numFmtId="14" fontId="2" fillId="0" borderId="0" xfId="2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164" fontId="2" fillId="11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2" fillId="10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</cellXfs>
  <cellStyles count="27">
    <cellStyle name="Normalny" xfId="0" builtinId="0"/>
    <cellStyle name="Normalny 18" xfId="1"/>
    <cellStyle name="Normalny 2" xfId="2"/>
    <cellStyle name="Normalny 2 7" xfId="3"/>
    <cellStyle name="Normalny 2_02-Reg-Rebounds" xfId="4"/>
    <cellStyle name="Normalny 2_various stats 1" xfId="5"/>
    <cellStyle name="Normalny 3" xfId="6"/>
    <cellStyle name="Normalny 4" xfId="7"/>
    <cellStyle name="Normalny_20-20 playoffs" xfId="8"/>
    <cellStyle name="Procentowy 2" xfId="9"/>
    <cellStyle name="常规 10" xfId="10"/>
    <cellStyle name="常规 12" xfId="11"/>
    <cellStyle name="常规 13" xfId="12"/>
    <cellStyle name="常规 14" xfId="13"/>
    <cellStyle name="常规 15" xfId="14"/>
    <cellStyle name="常规 16" xfId="15"/>
    <cellStyle name="常规 17" xfId="16"/>
    <cellStyle name="常规 18" xfId="17"/>
    <cellStyle name="常规 2" xfId="18"/>
    <cellStyle name="常规 2 2" xfId="19"/>
    <cellStyle name="常规 3" xfId="20"/>
    <cellStyle name="常规 4" xfId="21"/>
    <cellStyle name="常规 5" xfId="22"/>
    <cellStyle name="常规 6" xfId="23"/>
    <cellStyle name="常规 7" xfId="24"/>
    <cellStyle name="常规 8" xfId="25"/>
    <cellStyle name="常规 9" xfId="26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Q94"/>
  <sheetViews>
    <sheetView tabSelected="1" workbookViewId="0">
      <pane ySplit="4" topLeftCell="A5" activePane="bottomLeft" state="frozen"/>
      <selection activeCell="E30" sqref="E30"/>
      <selection pane="bottomLeft" activeCell="D13" sqref="D13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5" bestFit="1" customWidth="1"/>
    <col min="4" max="4" width="25.7109375" style="5" customWidth="1"/>
    <col min="5" max="6" width="5.28515625" style="5" customWidth="1"/>
    <col min="7" max="9" width="6.28515625" style="5" customWidth="1"/>
    <col min="10" max="10" width="11.5703125" style="3" customWidth="1"/>
    <col min="11" max="11" width="10.140625" style="5" customWidth="1"/>
    <col min="12" max="12" width="7" style="3" customWidth="1"/>
    <col min="13" max="15" width="6" style="5" customWidth="1"/>
    <col min="16" max="16" width="28.5703125" style="3" customWidth="1"/>
    <col min="17" max="16384" width="9.140625" style="3"/>
  </cols>
  <sheetData>
    <row r="1" spans="1:17" ht="14.25" customHeight="1">
      <c r="A1" s="78" t="s">
        <v>206</v>
      </c>
      <c r="B1" s="78"/>
      <c r="C1" s="78"/>
      <c r="D1" s="78"/>
      <c r="E1" s="78"/>
      <c r="F1" s="78"/>
      <c r="G1" s="78"/>
      <c r="H1" s="42" t="s">
        <v>131</v>
      </c>
      <c r="I1" s="41" t="s">
        <v>221</v>
      </c>
      <c r="J1" s="34"/>
      <c r="K1" s="33"/>
      <c r="L1" s="34"/>
      <c r="M1" s="24"/>
      <c r="N1" s="24"/>
      <c r="O1" s="24"/>
      <c r="P1" s="25" t="s">
        <v>115</v>
      </c>
      <c r="Q1" s="14"/>
    </row>
    <row r="2" spans="1:17" ht="14.25" customHeight="1">
      <c r="A2" s="78"/>
      <c r="B2" s="78"/>
      <c r="C2" s="78"/>
      <c r="D2" s="78"/>
      <c r="E2" s="78"/>
      <c r="F2" s="78"/>
      <c r="G2" s="78"/>
      <c r="H2" s="33"/>
      <c r="I2" s="41" t="s">
        <v>207</v>
      </c>
      <c r="J2" s="34"/>
      <c r="K2" s="33"/>
      <c r="L2" s="34"/>
      <c r="M2" s="31"/>
      <c r="N2" s="31"/>
      <c r="O2" s="31" t="str">
        <f>IF(SUBTOTAL(2,$I$4:$I$94)=1,SUBTOTAL(2,$I$4:$I$94)&amp;" game",SUBTOTAL(2,$I$3:$I$94)&amp;" games")</f>
        <v>89 games</v>
      </c>
      <c r="P2" s="30" t="s">
        <v>86</v>
      </c>
      <c r="Q2" s="14"/>
    </row>
    <row r="3" spans="1:17" s="9" customFormat="1">
      <c r="A3" s="7" t="s">
        <v>116</v>
      </c>
      <c r="B3" s="7" t="s">
        <v>73</v>
      </c>
      <c r="C3" s="7" t="s">
        <v>0</v>
      </c>
      <c r="D3" s="7" t="s">
        <v>88</v>
      </c>
      <c r="E3" s="7" t="s">
        <v>1</v>
      </c>
      <c r="F3" s="7" t="s">
        <v>87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7</v>
      </c>
      <c r="L3" s="7" t="s">
        <v>8</v>
      </c>
      <c r="M3" s="17" t="s">
        <v>138</v>
      </c>
      <c r="N3" s="17" t="s">
        <v>139</v>
      </c>
      <c r="O3" s="17" t="s">
        <v>140</v>
      </c>
      <c r="P3" s="17" t="s">
        <v>6</v>
      </c>
      <c r="Q3" s="14"/>
    </row>
    <row r="4" spans="1:17" s="14" customFormat="1" ht="12.75" customHeight="1">
      <c r="A4" s="10"/>
      <c r="B4" s="10"/>
      <c r="C4" s="11"/>
      <c r="D4" s="11"/>
      <c r="E4" s="11"/>
      <c r="F4" s="11"/>
      <c r="G4" s="12"/>
      <c r="H4" s="12"/>
      <c r="I4" s="12"/>
      <c r="J4" s="13"/>
      <c r="K4" s="12"/>
      <c r="L4" s="10"/>
      <c r="M4" s="11"/>
      <c r="N4" s="11"/>
      <c r="O4" s="11"/>
      <c r="P4" s="17"/>
    </row>
    <row r="5" spans="1:17" s="16" customFormat="1" ht="12.6" customHeight="1">
      <c r="A5" s="26" t="s">
        <v>117</v>
      </c>
      <c r="B5" s="22" t="s">
        <v>141</v>
      </c>
      <c r="D5" s="16" t="s">
        <v>109</v>
      </c>
      <c r="E5" s="15" t="s">
        <v>142</v>
      </c>
      <c r="F5" s="2" t="s">
        <v>91</v>
      </c>
      <c r="G5" s="40">
        <v>13</v>
      </c>
      <c r="H5" s="40">
        <v>4</v>
      </c>
      <c r="I5" s="40">
        <v>1951</v>
      </c>
      <c r="J5" s="69">
        <f t="shared" ref="J5:J48" si="0">DATE(I5,H5,G5)</f>
        <v>18731</v>
      </c>
      <c r="K5" s="40" t="s">
        <v>62</v>
      </c>
      <c r="L5" s="2"/>
      <c r="M5" s="2">
        <v>26</v>
      </c>
      <c r="N5" s="15">
        <v>20</v>
      </c>
      <c r="O5" s="2"/>
      <c r="P5" s="44"/>
    </row>
    <row r="6" spans="1:17" s="16" customFormat="1" ht="12.6" customHeight="1">
      <c r="A6" s="26" t="s">
        <v>117</v>
      </c>
      <c r="B6" s="22" t="s">
        <v>227</v>
      </c>
      <c r="C6" s="2"/>
      <c r="D6" s="16" t="s">
        <v>228</v>
      </c>
      <c r="E6" s="15" t="s">
        <v>229</v>
      </c>
      <c r="F6" s="2" t="s">
        <v>90</v>
      </c>
      <c r="G6" s="40">
        <v>7</v>
      </c>
      <c r="H6" s="40">
        <v>4</v>
      </c>
      <c r="I6" s="40">
        <v>1956</v>
      </c>
      <c r="J6" s="71">
        <f t="shared" si="0"/>
        <v>20552</v>
      </c>
      <c r="K6" s="40" t="s">
        <v>67</v>
      </c>
      <c r="L6" s="2"/>
      <c r="M6" s="2">
        <v>30</v>
      </c>
      <c r="N6" s="15">
        <v>20</v>
      </c>
      <c r="O6" s="2"/>
      <c r="P6" s="44"/>
    </row>
    <row r="7" spans="1:17" s="16" customFormat="1" ht="12.6" customHeight="1">
      <c r="A7" s="26" t="s">
        <v>117</v>
      </c>
      <c r="B7" s="22" t="s">
        <v>145</v>
      </c>
      <c r="D7" s="22" t="s">
        <v>111</v>
      </c>
      <c r="E7" s="15" t="s">
        <v>144</v>
      </c>
      <c r="F7" s="15" t="s">
        <v>101</v>
      </c>
      <c r="G7" s="40">
        <v>6</v>
      </c>
      <c r="H7" s="40">
        <v>4</v>
      </c>
      <c r="I7" s="40">
        <v>1957</v>
      </c>
      <c r="J7" s="72">
        <f t="shared" si="0"/>
        <v>20916</v>
      </c>
      <c r="K7" s="40" t="s">
        <v>68</v>
      </c>
      <c r="L7" s="2"/>
      <c r="M7" s="2">
        <v>26</v>
      </c>
      <c r="N7" s="15">
        <v>28</v>
      </c>
      <c r="O7" s="2"/>
      <c r="P7" s="20"/>
    </row>
    <row r="8" spans="1:17" s="16" customFormat="1" ht="12.6" customHeight="1">
      <c r="A8" s="26" t="s">
        <v>117</v>
      </c>
      <c r="B8" s="22" t="s">
        <v>145</v>
      </c>
      <c r="D8" s="22" t="s">
        <v>111</v>
      </c>
      <c r="E8" s="15" t="s">
        <v>144</v>
      </c>
      <c r="F8" s="15" t="s">
        <v>101</v>
      </c>
      <c r="G8" s="40">
        <v>11</v>
      </c>
      <c r="H8" s="40">
        <v>4</v>
      </c>
      <c r="I8" s="40">
        <v>1957</v>
      </c>
      <c r="J8" s="69">
        <f t="shared" si="0"/>
        <v>20921</v>
      </c>
      <c r="K8" s="40" t="s">
        <v>68</v>
      </c>
      <c r="L8" s="2"/>
      <c r="M8" s="2">
        <v>32</v>
      </c>
      <c r="N8" s="15">
        <v>23</v>
      </c>
      <c r="O8" s="2"/>
      <c r="P8" s="20"/>
    </row>
    <row r="9" spans="1:17" s="16" customFormat="1" ht="12.6" customHeight="1">
      <c r="A9" s="26" t="s">
        <v>117</v>
      </c>
      <c r="B9" s="22" t="s">
        <v>146</v>
      </c>
      <c r="D9" s="22" t="s">
        <v>106</v>
      </c>
      <c r="E9" s="15" t="s">
        <v>101</v>
      </c>
      <c r="F9" s="2" t="s">
        <v>144</v>
      </c>
      <c r="G9" s="40">
        <v>13</v>
      </c>
      <c r="H9" s="40">
        <v>4</v>
      </c>
      <c r="I9" s="40">
        <v>1957</v>
      </c>
      <c r="J9" s="69">
        <f t="shared" si="0"/>
        <v>20923</v>
      </c>
      <c r="K9" s="40" t="s">
        <v>68</v>
      </c>
      <c r="L9" s="2" t="s">
        <v>155</v>
      </c>
      <c r="M9" s="2">
        <v>37</v>
      </c>
      <c r="N9" s="15">
        <v>23</v>
      </c>
      <c r="O9" s="2"/>
      <c r="P9" s="55" t="s">
        <v>156</v>
      </c>
    </row>
    <row r="10" spans="1:17" s="16" customFormat="1" ht="12.6" customHeight="1">
      <c r="A10" s="26" t="s">
        <v>117</v>
      </c>
      <c r="B10" s="22" t="s">
        <v>143</v>
      </c>
      <c r="D10" s="22" t="s">
        <v>106</v>
      </c>
      <c r="E10" s="15" t="s">
        <v>101</v>
      </c>
      <c r="F10" s="2" t="s">
        <v>144</v>
      </c>
      <c r="G10" s="40">
        <v>30</v>
      </c>
      <c r="H10" s="40">
        <v>3</v>
      </c>
      <c r="I10" s="40">
        <v>1958</v>
      </c>
      <c r="J10" s="69">
        <f t="shared" si="0"/>
        <v>21274</v>
      </c>
      <c r="K10" s="40" t="s">
        <v>69</v>
      </c>
      <c r="L10" s="2"/>
      <c r="M10" s="2">
        <v>22</v>
      </c>
      <c r="N10" s="15">
        <v>27</v>
      </c>
      <c r="O10" s="2"/>
      <c r="P10" s="44"/>
    </row>
    <row r="11" spans="1:17" s="16" customFormat="1" ht="12.6" customHeight="1">
      <c r="A11" s="26" t="s">
        <v>117</v>
      </c>
      <c r="B11" s="22" t="s">
        <v>145</v>
      </c>
      <c r="D11" s="22" t="s">
        <v>111</v>
      </c>
      <c r="E11" s="15" t="s">
        <v>144</v>
      </c>
      <c r="F11" s="15" t="s">
        <v>101</v>
      </c>
      <c r="G11" s="40">
        <v>9</v>
      </c>
      <c r="H11" s="40">
        <v>4</v>
      </c>
      <c r="I11" s="40">
        <v>1958</v>
      </c>
      <c r="J11" s="69">
        <f t="shared" si="0"/>
        <v>21284</v>
      </c>
      <c r="K11" s="40" t="s">
        <v>69</v>
      </c>
      <c r="L11" s="2"/>
      <c r="M11" s="2">
        <v>33</v>
      </c>
      <c r="N11" s="15">
        <v>21</v>
      </c>
      <c r="O11" s="2"/>
      <c r="P11" s="44"/>
    </row>
    <row r="12" spans="1:17" s="16" customFormat="1" ht="12.6" customHeight="1">
      <c r="A12" s="26" t="s">
        <v>117</v>
      </c>
      <c r="B12" s="22" t="s">
        <v>148</v>
      </c>
      <c r="D12" s="22" t="s">
        <v>92</v>
      </c>
      <c r="E12" s="2" t="s">
        <v>100</v>
      </c>
      <c r="F12" s="15" t="s">
        <v>101</v>
      </c>
      <c r="G12" s="40">
        <v>7</v>
      </c>
      <c r="H12" s="40">
        <v>4</v>
      </c>
      <c r="I12" s="40">
        <v>1959</v>
      </c>
      <c r="J12" s="69">
        <f t="shared" si="0"/>
        <v>21647</v>
      </c>
      <c r="K12" s="40" t="s">
        <v>70</v>
      </c>
      <c r="L12" s="2"/>
      <c r="M12" s="2">
        <v>26</v>
      </c>
      <c r="N12" s="15">
        <v>22</v>
      </c>
      <c r="O12" s="2"/>
      <c r="P12" s="44"/>
    </row>
    <row r="13" spans="1:17" s="16" customFormat="1" ht="12.6" customHeight="1">
      <c r="A13" s="26" t="s">
        <v>117</v>
      </c>
      <c r="B13" s="3" t="s">
        <v>143</v>
      </c>
      <c r="D13" s="22" t="s">
        <v>106</v>
      </c>
      <c r="E13" s="5" t="s">
        <v>101</v>
      </c>
      <c r="F13" s="2" t="s">
        <v>144</v>
      </c>
      <c r="G13" s="40">
        <v>29</v>
      </c>
      <c r="H13" s="40">
        <v>3</v>
      </c>
      <c r="I13" s="40">
        <v>1960</v>
      </c>
      <c r="J13" s="73">
        <f t="shared" si="0"/>
        <v>22004</v>
      </c>
      <c r="K13" s="40" t="s">
        <v>71</v>
      </c>
      <c r="L13" s="49"/>
      <c r="M13" s="2">
        <v>21</v>
      </c>
      <c r="N13" s="5">
        <v>40</v>
      </c>
      <c r="O13" s="2"/>
      <c r="P13" s="44"/>
    </row>
    <row r="14" spans="1:17" s="16" customFormat="1" ht="12.6" customHeight="1">
      <c r="A14" s="26" t="s">
        <v>117</v>
      </c>
      <c r="B14" s="3" t="s">
        <v>145</v>
      </c>
      <c r="D14" s="22" t="s">
        <v>111</v>
      </c>
      <c r="E14" s="5" t="s">
        <v>144</v>
      </c>
      <c r="F14" s="15" t="s">
        <v>101</v>
      </c>
      <c r="G14" s="40">
        <v>29</v>
      </c>
      <c r="H14" s="40">
        <v>3</v>
      </c>
      <c r="I14" s="40">
        <v>1960</v>
      </c>
      <c r="J14" s="73">
        <f t="shared" si="0"/>
        <v>22004</v>
      </c>
      <c r="K14" s="40" t="s">
        <v>71</v>
      </c>
      <c r="L14" s="49"/>
      <c r="M14" s="2">
        <v>35</v>
      </c>
      <c r="N14" s="5">
        <v>22</v>
      </c>
      <c r="O14" s="2"/>
      <c r="P14" s="44"/>
    </row>
    <row r="15" spans="1:17" s="16" customFormat="1" ht="12.6" customHeight="1">
      <c r="A15" s="26" t="s">
        <v>117</v>
      </c>
      <c r="B15" s="3" t="s">
        <v>143</v>
      </c>
      <c r="D15" s="22" t="s">
        <v>106</v>
      </c>
      <c r="E15" s="5" t="s">
        <v>101</v>
      </c>
      <c r="F15" s="2" t="s">
        <v>144</v>
      </c>
      <c r="G15" s="40">
        <v>9</v>
      </c>
      <c r="H15" s="40">
        <v>4</v>
      </c>
      <c r="I15" s="40">
        <v>1960</v>
      </c>
      <c r="J15" s="73">
        <f t="shared" si="0"/>
        <v>22015</v>
      </c>
      <c r="K15" s="40" t="s">
        <v>71</v>
      </c>
      <c r="L15" s="49"/>
      <c r="M15" s="2">
        <v>22</v>
      </c>
      <c r="N15" s="5">
        <v>35</v>
      </c>
      <c r="O15" s="2"/>
      <c r="P15" s="44"/>
    </row>
    <row r="16" spans="1:17" s="16" customFormat="1" ht="12.6" customHeight="1">
      <c r="A16" s="26" t="s">
        <v>117</v>
      </c>
      <c r="B16" s="3" t="s">
        <v>143</v>
      </c>
      <c r="D16" s="22" t="s">
        <v>106</v>
      </c>
      <c r="E16" s="5" t="s">
        <v>101</v>
      </c>
      <c r="F16" s="2" t="s">
        <v>144</v>
      </c>
      <c r="G16" s="40">
        <v>8</v>
      </c>
      <c r="H16" s="40">
        <v>4</v>
      </c>
      <c r="I16" s="40">
        <v>1961</v>
      </c>
      <c r="J16" s="73">
        <f t="shared" si="0"/>
        <v>22379</v>
      </c>
      <c r="K16" s="40" t="s">
        <v>10</v>
      </c>
      <c r="L16" s="49"/>
      <c r="M16" s="2">
        <v>24</v>
      </c>
      <c r="N16" s="5">
        <v>23</v>
      </c>
      <c r="O16" s="2"/>
      <c r="P16" s="44"/>
    </row>
    <row r="17" spans="1:16" s="16" customFormat="1" ht="12.6" customHeight="1">
      <c r="A17" s="26" t="s">
        <v>117</v>
      </c>
      <c r="B17" s="3" t="s">
        <v>145</v>
      </c>
      <c r="D17" s="22" t="s">
        <v>111</v>
      </c>
      <c r="E17" s="5" t="s">
        <v>144</v>
      </c>
      <c r="F17" s="15" t="s">
        <v>101</v>
      </c>
      <c r="G17" s="40">
        <v>8</v>
      </c>
      <c r="H17" s="40">
        <v>4</v>
      </c>
      <c r="I17" s="40">
        <v>1961</v>
      </c>
      <c r="J17" s="73">
        <f t="shared" si="0"/>
        <v>22379</v>
      </c>
      <c r="K17" s="40" t="s">
        <v>10</v>
      </c>
      <c r="L17" s="49"/>
      <c r="M17" s="2">
        <v>31</v>
      </c>
      <c r="N17" s="5">
        <v>24</v>
      </c>
      <c r="O17" s="2"/>
      <c r="P17" s="44"/>
    </row>
    <row r="18" spans="1:16" s="16" customFormat="1" ht="12.6" customHeight="1">
      <c r="A18" s="26" t="s">
        <v>117</v>
      </c>
      <c r="B18" s="3" t="s">
        <v>143</v>
      </c>
      <c r="D18" s="22" t="s">
        <v>106</v>
      </c>
      <c r="E18" s="5" t="s">
        <v>101</v>
      </c>
      <c r="F18" s="2" t="s">
        <v>144</v>
      </c>
      <c r="G18" s="40">
        <v>11</v>
      </c>
      <c r="H18" s="40">
        <v>4</v>
      </c>
      <c r="I18" s="40">
        <v>1961</v>
      </c>
      <c r="J18" s="73">
        <f t="shared" si="0"/>
        <v>22382</v>
      </c>
      <c r="K18" s="40" t="s">
        <v>10</v>
      </c>
      <c r="L18" s="49"/>
      <c r="M18" s="2">
        <v>30</v>
      </c>
      <c r="N18" s="5">
        <v>38</v>
      </c>
      <c r="O18" s="2"/>
      <c r="P18" s="44"/>
    </row>
    <row r="19" spans="1:16" s="16" customFormat="1" ht="12.6" customHeight="1">
      <c r="A19" s="67" t="s">
        <v>121</v>
      </c>
      <c r="B19" s="22" t="s">
        <v>214</v>
      </c>
      <c r="C19" s="2"/>
      <c r="D19" s="68" t="s">
        <v>215</v>
      </c>
      <c r="E19" s="15" t="s">
        <v>216</v>
      </c>
      <c r="F19" s="2" t="s">
        <v>217</v>
      </c>
      <c r="G19" s="40">
        <v>4</v>
      </c>
      <c r="H19" s="40">
        <v>4</v>
      </c>
      <c r="I19" s="40">
        <v>1962</v>
      </c>
      <c r="J19" s="69">
        <f t="shared" si="0"/>
        <v>22740</v>
      </c>
      <c r="K19" s="40" t="s">
        <v>11</v>
      </c>
      <c r="L19" s="2"/>
      <c r="M19" s="2">
        <v>30</v>
      </c>
      <c r="N19" s="15">
        <v>22</v>
      </c>
      <c r="O19" s="2"/>
      <c r="P19" s="44"/>
    </row>
    <row r="20" spans="1:16" s="16" customFormat="1" ht="12.6" customHeight="1">
      <c r="A20" s="67" t="s">
        <v>121</v>
      </c>
      <c r="B20" s="22" t="s">
        <v>218</v>
      </c>
      <c r="C20" s="2"/>
      <c r="D20" s="68" t="s">
        <v>219</v>
      </c>
      <c r="E20" s="2" t="s">
        <v>217</v>
      </c>
      <c r="F20" s="15" t="s">
        <v>216</v>
      </c>
      <c r="G20" s="40">
        <v>4</v>
      </c>
      <c r="H20" s="40">
        <v>4</v>
      </c>
      <c r="I20" s="40">
        <v>1962</v>
      </c>
      <c r="J20" s="69">
        <f t="shared" si="0"/>
        <v>22740</v>
      </c>
      <c r="K20" s="40" t="s">
        <v>11</v>
      </c>
      <c r="L20" s="2"/>
      <c r="M20" s="2">
        <v>34</v>
      </c>
      <c r="N20" s="15">
        <v>22</v>
      </c>
      <c r="O20" s="2"/>
      <c r="P20" s="55" t="s">
        <v>156</v>
      </c>
    </row>
    <row r="21" spans="1:16" s="16" customFormat="1" ht="12.6" customHeight="1">
      <c r="A21" s="26" t="s">
        <v>117</v>
      </c>
      <c r="B21" s="3" t="s">
        <v>143</v>
      </c>
      <c r="D21" s="22" t="s">
        <v>106</v>
      </c>
      <c r="E21" s="5" t="s">
        <v>101</v>
      </c>
      <c r="F21" s="19" t="s">
        <v>93</v>
      </c>
      <c r="G21" s="40">
        <v>8</v>
      </c>
      <c r="H21" s="40">
        <v>4</v>
      </c>
      <c r="I21" s="40">
        <v>1962</v>
      </c>
      <c r="J21" s="73">
        <f t="shared" si="0"/>
        <v>22744</v>
      </c>
      <c r="K21" s="40" t="s">
        <v>11</v>
      </c>
      <c r="L21" s="49"/>
      <c r="M21" s="2">
        <v>23</v>
      </c>
      <c r="N21" s="5">
        <v>23</v>
      </c>
      <c r="O21" s="2"/>
      <c r="P21" s="44"/>
    </row>
    <row r="22" spans="1:16" s="16" customFormat="1" ht="12.6" customHeight="1">
      <c r="A22" s="26" t="s">
        <v>117</v>
      </c>
      <c r="B22" s="3" t="s">
        <v>147</v>
      </c>
      <c r="D22" s="22" t="s">
        <v>92</v>
      </c>
      <c r="E22" s="5" t="s">
        <v>93</v>
      </c>
      <c r="F22" s="15" t="s">
        <v>101</v>
      </c>
      <c r="G22" s="40">
        <v>10</v>
      </c>
      <c r="H22" s="40">
        <v>4</v>
      </c>
      <c r="I22" s="40">
        <v>1962</v>
      </c>
      <c r="J22" s="73">
        <f t="shared" si="0"/>
        <v>22746</v>
      </c>
      <c r="K22" s="40" t="s">
        <v>11</v>
      </c>
      <c r="L22" s="49"/>
      <c r="M22" s="2">
        <v>39</v>
      </c>
      <c r="N22" s="5">
        <v>23</v>
      </c>
      <c r="O22" s="2"/>
      <c r="P22" s="44"/>
    </row>
    <row r="23" spans="1:16" s="16" customFormat="1" ht="12.6" customHeight="1">
      <c r="A23" s="26" t="s">
        <v>117</v>
      </c>
      <c r="B23" s="3" t="s">
        <v>143</v>
      </c>
      <c r="D23" s="22" t="s">
        <v>106</v>
      </c>
      <c r="E23" s="5" t="s">
        <v>101</v>
      </c>
      <c r="F23" s="19" t="s">
        <v>93</v>
      </c>
      <c r="G23" s="40">
        <v>10</v>
      </c>
      <c r="H23" s="40">
        <v>4</v>
      </c>
      <c r="I23" s="40">
        <v>1962</v>
      </c>
      <c r="J23" s="73">
        <f t="shared" si="0"/>
        <v>22746</v>
      </c>
      <c r="K23" s="40" t="s">
        <v>11</v>
      </c>
      <c r="L23" s="49"/>
      <c r="M23" s="2">
        <v>26</v>
      </c>
      <c r="N23" s="5">
        <v>23</v>
      </c>
      <c r="O23" s="2"/>
      <c r="P23" s="44"/>
    </row>
    <row r="24" spans="1:16" s="16" customFormat="1" ht="12.6" customHeight="1">
      <c r="A24" s="26" t="s">
        <v>117</v>
      </c>
      <c r="B24" s="3" t="s">
        <v>143</v>
      </c>
      <c r="D24" s="22" t="s">
        <v>106</v>
      </c>
      <c r="E24" s="5" t="s">
        <v>101</v>
      </c>
      <c r="F24" s="19" t="s">
        <v>93</v>
      </c>
      <c r="G24" s="40">
        <v>11</v>
      </c>
      <c r="H24" s="40">
        <v>4</v>
      </c>
      <c r="I24" s="40">
        <v>1962</v>
      </c>
      <c r="J24" s="73">
        <f t="shared" si="0"/>
        <v>22747</v>
      </c>
      <c r="K24" s="40" t="s">
        <v>11</v>
      </c>
      <c r="L24" s="49"/>
      <c r="M24" s="2">
        <v>21</v>
      </c>
      <c r="N24" s="5">
        <v>22</v>
      </c>
      <c r="O24" s="2"/>
      <c r="P24" s="44"/>
    </row>
    <row r="25" spans="1:16" s="16" customFormat="1" ht="12.6" customHeight="1">
      <c r="A25" s="26" t="s">
        <v>117</v>
      </c>
      <c r="B25" s="3" t="s">
        <v>147</v>
      </c>
      <c r="D25" s="22" t="s">
        <v>92</v>
      </c>
      <c r="E25" s="5" t="s">
        <v>93</v>
      </c>
      <c r="F25" s="15" t="s">
        <v>101</v>
      </c>
      <c r="G25" s="40">
        <v>14</v>
      </c>
      <c r="H25" s="40">
        <v>4</v>
      </c>
      <c r="I25" s="40">
        <v>1962</v>
      </c>
      <c r="J25" s="73">
        <f t="shared" si="0"/>
        <v>22750</v>
      </c>
      <c r="K25" s="40" t="s">
        <v>11</v>
      </c>
      <c r="L25" s="49"/>
      <c r="M25" s="2">
        <v>61</v>
      </c>
      <c r="N25" s="5">
        <v>22</v>
      </c>
      <c r="O25" s="2"/>
      <c r="P25" s="44"/>
    </row>
    <row r="26" spans="1:16" s="16" customFormat="1" ht="12.6" customHeight="1">
      <c r="A26" s="26" t="s">
        <v>117</v>
      </c>
      <c r="B26" s="3" t="s">
        <v>143</v>
      </c>
      <c r="D26" s="22" t="s">
        <v>106</v>
      </c>
      <c r="E26" s="5" t="s">
        <v>101</v>
      </c>
      <c r="F26" s="19" t="s">
        <v>93</v>
      </c>
      <c r="G26" s="40">
        <v>14</v>
      </c>
      <c r="H26" s="40">
        <v>4</v>
      </c>
      <c r="I26" s="40">
        <v>1962</v>
      </c>
      <c r="J26" s="73">
        <f t="shared" si="0"/>
        <v>22750</v>
      </c>
      <c r="K26" s="40" t="s">
        <v>11</v>
      </c>
      <c r="L26" s="49"/>
      <c r="M26" s="2">
        <v>26</v>
      </c>
      <c r="N26" s="5">
        <v>29</v>
      </c>
      <c r="O26" s="2"/>
      <c r="P26" s="44"/>
    </row>
    <row r="27" spans="1:16" s="16" customFormat="1" ht="12.6" customHeight="1">
      <c r="A27" s="26" t="s">
        <v>117</v>
      </c>
      <c r="B27" s="3" t="s">
        <v>147</v>
      </c>
      <c r="D27" s="22" t="s">
        <v>92</v>
      </c>
      <c r="E27" s="5" t="s">
        <v>93</v>
      </c>
      <c r="F27" s="15" t="s">
        <v>101</v>
      </c>
      <c r="G27" s="40">
        <v>18</v>
      </c>
      <c r="H27" s="40">
        <v>4</v>
      </c>
      <c r="I27" s="40">
        <v>1962</v>
      </c>
      <c r="J27" s="73">
        <f t="shared" si="0"/>
        <v>22754</v>
      </c>
      <c r="K27" s="40" t="s">
        <v>11</v>
      </c>
      <c r="L27" s="49" t="s">
        <v>49</v>
      </c>
      <c r="M27" s="2">
        <v>41</v>
      </c>
      <c r="N27" s="5">
        <v>22</v>
      </c>
      <c r="O27" s="2"/>
      <c r="P27" s="44"/>
    </row>
    <row r="28" spans="1:16" s="16" customFormat="1" ht="12.6" customHeight="1">
      <c r="A28" s="26" t="s">
        <v>117</v>
      </c>
      <c r="B28" s="3" t="s">
        <v>143</v>
      </c>
      <c r="D28" s="22" t="s">
        <v>106</v>
      </c>
      <c r="E28" s="5" t="s">
        <v>101</v>
      </c>
      <c r="F28" s="19" t="s">
        <v>93</v>
      </c>
      <c r="G28" s="40">
        <v>18</v>
      </c>
      <c r="H28" s="40">
        <v>4</v>
      </c>
      <c r="I28" s="40">
        <v>1962</v>
      </c>
      <c r="J28" s="73">
        <f t="shared" si="0"/>
        <v>22754</v>
      </c>
      <c r="K28" s="40" t="s">
        <v>11</v>
      </c>
      <c r="L28" s="49" t="s">
        <v>49</v>
      </c>
      <c r="M28" s="2">
        <v>30</v>
      </c>
      <c r="N28" s="5">
        <v>40</v>
      </c>
      <c r="O28" s="2"/>
      <c r="P28" s="44"/>
    </row>
    <row r="29" spans="1:16" s="16" customFormat="1" ht="12.6" customHeight="1">
      <c r="A29" s="26" t="s">
        <v>117</v>
      </c>
      <c r="B29" s="3" t="s">
        <v>143</v>
      </c>
      <c r="D29" s="22" t="s">
        <v>106</v>
      </c>
      <c r="E29" s="5" t="s">
        <v>101</v>
      </c>
      <c r="F29" s="19" t="s">
        <v>93</v>
      </c>
      <c r="G29" s="40">
        <v>14</v>
      </c>
      <c r="H29" s="40">
        <v>4</v>
      </c>
      <c r="I29" s="40">
        <v>1963</v>
      </c>
      <c r="J29" s="73">
        <f t="shared" si="0"/>
        <v>23115</v>
      </c>
      <c r="K29" s="40" t="s">
        <v>12</v>
      </c>
      <c r="L29" s="49"/>
      <c r="M29" s="2">
        <v>25</v>
      </c>
      <c r="N29" s="5">
        <v>29</v>
      </c>
      <c r="O29" s="2"/>
      <c r="P29" s="44"/>
    </row>
    <row r="30" spans="1:16" s="16" customFormat="1" ht="12.6" customHeight="1">
      <c r="A30" s="26" t="s">
        <v>117</v>
      </c>
      <c r="B30" s="3" t="s">
        <v>147</v>
      </c>
      <c r="D30" s="22" t="s">
        <v>92</v>
      </c>
      <c r="E30" s="5" t="s">
        <v>93</v>
      </c>
      <c r="F30" s="15" t="s">
        <v>101</v>
      </c>
      <c r="G30" s="40">
        <v>17</v>
      </c>
      <c r="H30" s="40">
        <v>4</v>
      </c>
      <c r="I30" s="40">
        <v>1963</v>
      </c>
      <c r="J30" s="73">
        <f t="shared" si="0"/>
        <v>23118</v>
      </c>
      <c r="K30" s="40" t="s">
        <v>12</v>
      </c>
      <c r="L30" s="49"/>
      <c r="M30" s="2">
        <v>38</v>
      </c>
      <c r="N30" s="5">
        <v>23</v>
      </c>
      <c r="O30" s="2"/>
      <c r="P30" s="44"/>
    </row>
    <row r="31" spans="1:16" s="16" customFormat="1" ht="12.6" customHeight="1">
      <c r="A31" s="26" t="s">
        <v>117</v>
      </c>
      <c r="B31" s="3" t="s">
        <v>147</v>
      </c>
      <c r="D31" s="22" t="s">
        <v>92</v>
      </c>
      <c r="E31" s="5" t="s">
        <v>93</v>
      </c>
      <c r="F31" s="15" t="s">
        <v>101</v>
      </c>
      <c r="G31" s="40">
        <v>21</v>
      </c>
      <c r="H31" s="40">
        <v>4</v>
      </c>
      <c r="I31" s="40">
        <v>1963</v>
      </c>
      <c r="J31" s="73">
        <f t="shared" si="0"/>
        <v>23122</v>
      </c>
      <c r="K31" s="40" t="s">
        <v>12</v>
      </c>
      <c r="L31" s="49"/>
      <c r="M31" s="2">
        <v>43</v>
      </c>
      <c r="N31" s="5">
        <v>20</v>
      </c>
      <c r="O31" s="2"/>
      <c r="P31" s="44"/>
    </row>
    <row r="32" spans="1:16" s="16" customFormat="1" ht="12.6" customHeight="1">
      <c r="A32" s="26" t="s">
        <v>117</v>
      </c>
      <c r="B32" s="3" t="s">
        <v>143</v>
      </c>
      <c r="D32" s="22" t="s">
        <v>106</v>
      </c>
      <c r="E32" s="5" t="s">
        <v>101</v>
      </c>
      <c r="F32" s="19" t="s">
        <v>93</v>
      </c>
      <c r="G32" s="40">
        <v>21</v>
      </c>
      <c r="H32" s="40">
        <v>4</v>
      </c>
      <c r="I32" s="40">
        <v>1963</v>
      </c>
      <c r="J32" s="73">
        <f t="shared" si="0"/>
        <v>23122</v>
      </c>
      <c r="K32" s="40" t="s">
        <v>12</v>
      </c>
      <c r="L32" s="49"/>
      <c r="M32" s="2">
        <v>24</v>
      </c>
      <c r="N32" s="5">
        <v>27</v>
      </c>
      <c r="O32" s="2"/>
      <c r="P32" s="44"/>
    </row>
    <row r="33" spans="1:16" s="16" customFormat="1" ht="12.6" customHeight="1">
      <c r="A33" s="26" t="s">
        <v>117</v>
      </c>
      <c r="B33" s="3" t="s">
        <v>149</v>
      </c>
      <c r="D33" s="3" t="s">
        <v>89</v>
      </c>
      <c r="E33" s="5" t="s">
        <v>150</v>
      </c>
      <c r="F33" s="15" t="s">
        <v>101</v>
      </c>
      <c r="G33" s="40">
        <v>18</v>
      </c>
      <c r="H33" s="40">
        <v>4</v>
      </c>
      <c r="I33" s="40">
        <v>1964</v>
      </c>
      <c r="J33" s="73">
        <f t="shared" si="0"/>
        <v>23485</v>
      </c>
      <c r="K33" s="40" t="s">
        <v>13</v>
      </c>
      <c r="L33" s="49"/>
      <c r="M33" s="2">
        <v>22</v>
      </c>
      <c r="N33" s="5">
        <v>23</v>
      </c>
      <c r="O33" s="2"/>
      <c r="P33" s="44"/>
    </row>
    <row r="34" spans="1:16" s="16" customFormat="1" ht="12.6" customHeight="1">
      <c r="A34" s="26" t="s">
        <v>117</v>
      </c>
      <c r="B34" s="3" t="s">
        <v>149</v>
      </c>
      <c r="D34" s="3" t="s">
        <v>89</v>
      </c>
      <c r="E34" s="5" t="s">
        <v>150</v>
      </c>
      <c r="F34" s="15" t="s">
        <v>101</v>
      </c>
      <c r="G34" s="40">
        <v>20</v>
      </c>
      <c r="H34" s="40">
        <v>4</v>
      </c>
      <c r="I34" s="40">
        <v>1964</v>
      </c>
      <c r="J34" s="73">
        <f t="shared" si="0"/>
        <v>23487</v>
      </c>
      <c r="K34" s="40" t="s">
        <v>13</v>
      </c>
      <c r="L34" s="49"/>
      <c r="M34" s="2">
        <v>32</v>
      </c>
      <c r="N34" s="5">
        <v>25</v>
      </c>
      <c r="O34" s="2"/>
      <c r="P34" s="44"/>
    </row>
    <row r="35" spans="1:16" s="16" customFormat="1" ht="12.6" customHeight="1">
      <c r="A35" s="26" t="s">
        <v>117</v>
      </c>
      <c r="B35" s="3" t="s">
        <v>149</v>
      </c>
      <c r="D35" s="3" t="s">
        <v>89</v>
      </c>
      <c r="E35" s="5" t="s">
        <v>150</v>
      </c>
      <c r="F35" s="15" t="s">
        <v>101</v>
      </c>
      <c r="G35" s="40">
        <v>22</v>
      </c>
      <c r="H35" s="40">
        <v>4</v>
      </c>
      <c r="I35" s="40">
        <v>1964</v>
      </c>
      <c r="J35" s="73">
        <f t="shared" si="0"/>
        <v>23489</v>
      </c>
      <c r="K35" s="40" t="s">
        <v>13</v>
      </c>
      <c r="L35" s="49"/>
      <c r="M35" s="2">
        <v>35</v>
      </c>
      <c r="N35" s="5">
        <v>25</v>
      </c>
      <c r="O35" s="2"/>
      <c r="P35" s="44"/>
    </row>
    <row r="36" spans="1:16" s="16" customFormat="1" ht="12.6" customHeight="1">
      <c r="A36" s="26" t="s">
        <v>117</v>
      </c>
      <c r="B36" s="3" t="s">
        <v>149</v>
      </c>
      <c r="D36" s="3" t="s">
        <v>89</v>
      </c>
      <c r="E36" s="5" t="s">
        <v>150</v>
      </c>
      <c r="F36" s="15" t="s">
        <v>101</v>
      </c>
      <c r="G36" s="40">
        <v>24</v>
      </c>
      <c r="H36" s="40">
        <v>4</v>
      </c>
      <c r="I36" s="40">
        <v>1964</v>
      </c>
      <c r="J36" s="73">
        <f t="shared" si="0"/>
        <v>23491</v>
      </c>
      <c r="K36" s="40" t="s">
        <v>13</v>
      </c>
      <c r="L36" s="49"/>
      <c r="M36" s="2">
        <v>27</v>
      </c>
      <c r="N36" s="5">
        <v>38</v>
      </c>
      <c r="O36" s="2"/>
      <c r="P36" s="44"/>
    </row>
    <row r="37" spans="1:16" s="16" customFormat="1" ht="12.6" customHeight="1">
      <c r="A37" s="26" t="s">
        <v>117</v>
      </c>
      <c r="B37" s="3" t="s">
        <v>149</v>
      </c>
      <c r="D37" s="3" t="s">
        <v>89</v>
      </c>
      <c r="E37" s="5" t="s">
        <v>150</v>
      </c>
      <c r="F37" s="15" t="s">
        <v>101</v>
      </c>
      <c r="G37" s="40">
        <v>26</v>
      </c>
      <c r="H37" s="40">
        <v>4</v>
      </c>
      <c r="I37" s="40">
        <v>1964</v>
      </c>
      <c r="J37" s="73">
        <f t="shared" si="0"/>
        <v>23493</v>
      </c>
      <c r="K37" s="40" t="s">
        <v>13</v>
      </c>
      <c r="L37" s="49"/>
      <c r="M37" s="2">
        <v>30</v>
      </c>
      <c r="N37" s="5">
        <v>27</v>
      </c>
      <c r="O37" s="2"/>
      <c r="P37" s="44"/>
    </row>
    <row r="38" spans="1:16" s="16" customFormat="1" ht="12.6" customHeight="1">
      <c r="A38" s="26" t="s">
        <v>117</v>
      </c>
      <c r="B38" s="18" t="s">
        <v>143</v>
      </c>
      <c r="C38" s="19"/>
      <c r="D38" s="22" t="s">
        <v>106</v>
      </c>
      <c r="E38" s="5" t="s">
        <v>101</v>
      </c>
      <c r="F38" s="19" t="s">
        <v>93</v>
      </c>
      <c r="G38" s="19">
        <v>19</v>
      </c>
      <c r="H38" s="19">
        <v>4</v>
      </c>
      <c r="I38" s="19">
        <v>1965</v>
      </c>
      <c r="J38" s="73">
        <f t="shared" si="0"/>
        <v>23851</v>
      </c>
      <c r="K38" s="40" t="s">
        <v>14</v>
      </c>
      <c r="L38" s="19"/>
      <c r="M38" s="19">
        <v>23</v>
      </c>
      <c r="N38" s="19">
        <v>25</v>
      </c>
      <c r="O38" s="2"/>
      <c r="P38" s="44"/>
    </row>
    <row r="39" spans="1:16" s="16" customFormat="1" ht="12.6" customHeight="1">
      <c r="A39" s="26" t="s">
        <v>117</v>
      </c>
      <c r="B39" s="18" t="s">
        <v>143</v>
      </c>
      <c r="C39" s="19"/>
      <c r="D39" s="22" t="s">
        <v>106</v>
      </c>
      <c r="E39" s="5" t="s">
        <v>101</v>
      </c>
      <c r="F39" s="19" t="s">
        <v>93</v>
      </c>
      <c r="G39" s="19">
        <v>25</v>
      </c>
      <c r="H39" s="19">
        <v>4</v>
      </c>
      <c r="I39" s="19">
        <v>1965</v>
      </c>
      <c r="J39" s="73">
        <f t="shared" si="0"/>
        <v>23857</v>
      </c>
      <c r="K39" s="40" t="s">
        <v>14</v>
      </c>
      <c r="L39" s="19"/>
      <c r="M39" s="19">
        <v>22</v>
      </c>
      <c r="N39" s="50">
        <v>30</v>
      </c>
      <c r="O39" s="2"/>
      <c r="P39" s="44"/>
    </row>
    <row r="40" spans="1:16" s="16" customFormat="1" ht="12.6" customHeight="1">
      <c r="A40" s="26" t="s">
        <v>117</v>
      </c>
      <c r="B40" s="18" t="s">
        <v>147</v>
      </c>
      <c r="C40" s="19"/>
      <c r="D40" s="22" t="s">
        <v>92</v>
      </c>
      <c r="E40" s="19" t="s">
        <v>93</v>
      </c>
      <c r="F40" s="15" t="s">
        <v>101</v>
      </c>
      <c r="G40" s="19">
        <v>17</v>
      </c>
      <c r="H40" s="19">
        <v>4</v>
      </c>
      <c r="I40" s="19">
        <v>1966</v>
      </c>
      <c r="J40" s="73">
        <f t="shared" si="0"/>
        <v>24214</v>
      </c>
      <c r="K40" s="40" t="s">
        <v>15</v>
      </c>
      <c r="L40" s="19" t="s">
        <v>49</v>
      </c>
      <c r="M40" s="19">
        <v>36</v>
      </c>
      <c r="N40" s="19">
        <v>20</v>
      </c>
      <c r="O40" s="2"/>
      <c r="P40" s="44"/>
    </row>
    <row r="41" spans="1:16" s="16" customFormat="1" ht="12.6" customHeight="1">
      <c r="A41" s="26" t="s">
        <v>117</v>
      </c>
      <c r="B41" s="18" t="s">
        <v>143</v>
      </c>
      <c r="C41" s="19"/>
      <c r="D41" s="22" t="s">
        <v>106</v>
      </c>
      <c r="E41" s="19" t="s">
        <v>101</v>
      </c>
      <c r="F41" s="5" t="s">
        <v>93</v>
      </c>
      <c r="G41" s="19">
        <v>17</v>
      </c>
      <c r="H41" s="19">
        <v>4</v>
      </c>
      <c r="I41" s="19">
        <v>1966</v>
      </c>
      <c r="J41" s="73">
        <f t="shared" si="0"/>
        <v>24214</v>
      </c>
      <c r="K41" s="40" t="s">
        <v>15</v>
      </c>
      <c r="L41" s="19" t="s">
        <v>49</v>
      </c>
      <c r="M41" s="19">
        <v>28</v>
      </c>
      <c r="N41" s="19">
        <v>26</v>
      </c>
      <c r="O41" s="2"/>
      <c r="P41" s="44"/>
    </row>
    <row r="42" spans="1:16" s="16" customFormat="1" ht="12.6" customHeight="1">
      <c r="A42" s="26" t="s">
        <v>117</v>
      </c>
      <c r="B42" s="18" t="s">
        <v>143</v>
      </c>
      <c r="C42" s="19"/>
      <c r="D42" s="22" t="s">
        <v>106</v>
      </c>
      <c r="E42" s="19" t="s">
        <v>101</v>
      </c>
      <c r="F42" s="5" t="s">
        <v>93</v>
      </c>
      <c r="G42" s="19">
        <v>24</v>
      </c>
      <c r="H42" s="19">
        <v>4</v>
      </c>
      <c r="I42" s="19">
        <v>1966</v>
      </c>
      <c r="J42" s="73">
        <f t="shared" si="0"/>
        <v>24221</v>
      </c>
      <c r="K42" s="40" t="s">
        <v>15</v>
      </c>
      <c r="L42" s="19"/>
      <c r="M42" s="19">
        <v>32</v>
      </c>
      <c r="N42" s="19">
        <v>28</v>
      </c>
      <c r="O42" s="2"/>
      <c r="P42" s="44"/>
    </row>
    <row r="43" spans="1:16" s="16" customFormat="1" ht="12.6" customHeight="1">
      <c r="A43" s="26" t="s">
        <v>117</v>
      </c>
      <c r="B43" s="18" t="s">
        <v>143</v>
      </c>
      <c r="C43" s="19"/>
      <c r="D43" s="22" t="s">
        <v>106</v>
      </c>
      <c r="E43" s="19" t="s">
        <v>101</v>
      </c>
      <c r="F43" s="5" t="s">
        <v>93</v>
      </c>
      <c r="G43" s="19">
        <v>26</v>
      </c>
      <c r="H43" s="19">
        <v>4</v>
      </c>
      <c r="I43" s="19">
        <v>1966</v>
      </c>
      <c r="J43" s="73">
        <f t="shared" si="0"/>
        <v>24223</v>
      </c>
      <c r="K43" s="40" t="s">
        <v>15</v>
      </c>
      <c r="L43" s="19"/>
      <c r="M43" s="19">
        <v>22</v>
      </c>
      <c r="N43" s="19">
        <v>23</v>
      </c>
      <c r="O43" s="2"/>
      <c r="P43" s="44"/>
    </row>
    <row r="44" spans="1:16" s="16" customFormat="1" ht="12.6" customHeight="1">
      <c r="A44" s="26" t="s">
        <v>117</v>
      </c>
      <c r="B44" s="18" t="s">
        <v>143</v>
      </c>
      <c r="C44" s="19"/>
      <c r="D44" s="22" t="s">
        <v>106</v>
      </c>
      <c r="E44" s="19" t="s">
        <v>101</v>
      </c>
      <c r="F44" s="5" t="s">
        <v>93</v>
      </c>
      <c r="G44" s="19">
        <v>28</v>
      </c>
      <c r="H44" s="19">
        <v>4</v>
      </c>
      <c r="I44" s="19">
        <v>1966</v>
      </c>
      <c r="J44" s="73">
        <f t="shared" si="0"/>
        <v>24225</v>
      </c>
      <c r="K44" s="40" t="s">
        <v>15</v>
      </c>
      <c r="L44" s="19"/>
      <c r="M44" s="19">
        <v>25</v>
      </c>
      <c r="N44" s="19">
        <v>32</v>
      </c>
      <c r="O44" s="2"/>
      <c r="P44" s="44"/>
    </row>
    <row r="45" spans="1:16" s="16" customFormat="1" ht="12.6" customHeight="1">
      <c r="A45" s="26" t="s">
        <v>117</v>
      </c>
      <c r="B45" s="18" t="s">
        <v>137</v>
      </c>
      <c r="C45" s="19"/>
      <c r="D45" s="3" t="s">
        <v>89</v>
      </c>
      <c r="E45" s="19" t="s">
        <v>150</v>
      </c>
      <c r="F45" s="19" t="s">
        <v>90</v>
      </c>
      <c r="G45" s="19">
        <v>14</v>
      </c>
      <c r="H45" s="19">
        <v>4</v>
      </c>
      <c r="I45" s="19">
        <v>1967</v>
      </c>
      <c r="J45" s="73">
        <f t="shared" si="0"/>
        <v>24576</v>
      </c>
      <c r="K45" s="40" t="s">
        <v>16</v>
      </c>
      <c r="L45" s="19" t="s">
        <v>49</v>
      </c>
      <c r="M45" s="19">
        <v>24</v>
      </c>
      <c r="N45" s="19">
        <v>31</v>
      </c>
      <c r="O45" s="2"/>
      <c r="P45" s="44"/>
    </row>
    <row r="46" spans="1:16" s="16" customFormat="1" ht="12.6" customHeight="1">
      <c r="A46" s="26" t="s">
        <v>117</v>
      </c>
      <c r="B46" s="18" t="s">
        <v>149</v>
      </c>
      <c r="C46" s="19"/>
      <c r="D46" s="18" t="s">
        <v>97</v>
      </c>
      <c r="E46" s="19" t="s">
        <v>90</v>
      </c>
      <c r="F46" s="19" t="s">
        <v>150</v>
      </c>
      <c r="G46" s="19">
        <v>18</v>
      </c>
      <c r="H46" s="19">
        <v>4</v>
      </c>
      <c r="I46" s="19">
        <v>1967</v>
      </c>
      <c r="J46" s="73">
        <f t="shared" si="0"/>
        <v>24580</v>
      </c>
      <c r="K46" s="40" t="s">
        <v>16</v>
      </c>
      <c r="L46" s="19"/>
      <c r="M46" s="19">
        <v>26</v>
      </c>
      <c r="N46" s="19">
        <v>26</v>
      </c>
      <c r="O46" s="2"/>
      <c r="P46" s="44"/>
    </row>
    <row r="47" spans="1:16" s="16" customFormat="1" ht="12.6" customHeight="1">
      <c r="A47" s="26" t="s">
        <v>117</v>
      </c>
      <c r="B47" s="18" t="s">
        <v>149</v>
      </c>
      <c r="C47" s="19"/>
      <c r="D47" s="18" t="s">
        <v>97</v>
      </c>
      <c r="E47" s="19" t="s">
        <v>90</v>
      </c>
      <c r="F47" s="19" t="s">
        <v>150</v>
      </c>
      <c r="G47" s="19">
        <v>23</v>
      </c>
      <c r="H47" s="19">
        <v>4</v>
      </c>
      <c r="I47" s="19">
        <v>1967</v>
      </c>
      <c r="J47" s="73">
        <f t="shared" si="0"/>
        <v>24585</v>
      </c>
      <c r="K47" s="40" t="s">
        <v>16</v>
      </c>
      <c r="L47" s="19"/>
      <c r="M47" s="19">
        <v>20</v>
      </c>
      <c r="N47" s="19">
        <v>24</v>
      </c>
      <c r="O47" s="2"/>
      <c r="P47" s="44"/>
    </row>
    <row r="48" spans="1:16" s="16" customFormat="1" ht="12.6" customHeight="1">
      <c r="A48" s="26" t="s">
        <v>117</v>
      </c>
      <c r="B48" s="18" t="s">
        <v>149</v>
      </c>
      <c r="C48" s="19"/>
      <c r="D48" s="18" t="s">
        <v>97</v>
      </c>
      <c r="E48" s="19" t="s">
        <v>90</v>
      </c>
      <c r="F48" s="19" t="s">
        <v>150</v>
      </c>
      <c r="G48" s="19">
        <v>24</v>
      </c>
      <c r="H48" s="19">
        <v>4</v>
      </c>
      <c r="I48" s="19">
        <v>1967</v>
      </c>
      <c r="J48" s="73">
        <f t="shared" si="0"/>
        <v>24586</v>
      </c>
      <c r="K48" s="40" t="s">
        <v>16</v>
      </c>
      <c r="L48" s="19"/>
      <c r="M48" s="19">
        <v>24</v>
      </c>
      <c r="N48" s="19">
        <v>23</v>
      </c>
      <c r="O48" s="2"/>
      <c r="P48" s="44"/>
    </row>
    <row r="49" spans="1:16" s="16" customFormat="1" ht="12.6" customHeight="1">
      <c r="A49" s="57" t="s">
        <v>118</v>
      </c>
      <c r="B49" s="58" t="s">
        <v>178</v>
      </c>
      <c r="C49" s="59"/>
      <c r="D49" s="65" t="s">
        <v>179</v>
      </c>
      <c r="E49" s="19" t="s">
        <v>190</v>
      </c>
      <c r="F49" s="19" t="s">
        <v>194</v>
      </c>
      <c r="G49" s="61">
        <v>18</v>
      </c>
      <c r="H49" s="61">
        <v>4</v>
      </c>
      <c r="I49" s="61">
        <v>1968</v>
      </c>
      <c r="J49" s="70">
        <v>24946</v>
      </c>
      <c r="K49" s="62" t="s">
        <v>17</v>
      </c>
      <c r="L49" s="59" t="s">
        <v>180</v>
      </c>
      <c r="M49" s="63">
        <v>41</v>
      </c>
      <c r="N49" s="63">
        <v>23</v>
      </c>
      <c r="O49" s="63"/>
      <c r="P49" s="64" t="s">
        <v>156</v>
      </c>
    </row>
    <row r="50" spans="1:16" s="16" customFormat="1" ht="12.6" customHeight="1">
      <c r="A50" s="57" t="s">
        <v>118</v>
      </c>
      <c r="B50" s="58" t="s">
        <v>178</v>
      </c>
      <c r="C50" s="59"/>
      <c r="D50" s="65" t="s">
        <v>179</v>
      </c>
      <c r="E50" s="19" t="s">
        <v>190</v>
      </c>
      <c r="F50" s="19" t="s">
        <v>194</v>
      </c>
      <c r="G50" s="61">
        <v>24</v>
      </c>
      <c r="H50" s="61">
        <v>4</v>
      </c>
      <c r="I50" s="61">
        <v>1968</v>
      </c>
      <c r="J50" s="70">
        <v>24952</v>
      </c>
      <c r="K50" s="62" t="s">
        <v>17</v>
      </c>
      <c r="L50" s="59" t="s">
        <v>180</v>
      </c>
      <c r="M50" s="63">
        <v>30</v>
      </c>
      <c r="N50" s="63">
        <v>22</v>
      </c>
      <c r="O50" s="63"/>
      <c r="P50" s="64" t="s">
        <v>156</v>
      </c>
    </row>
    <row r="51" spans="1:16" s="16" customFormat="1" ht="12.6" customHeight="1">
      <c r="A51" s="26" t="s">
        <v>117</v>
      </c>
      <c r="B51" s="18" t="s">
        <v>143</v>
      </c>
      <c r="C51" s="19"/>
      <c r="D51" s="22" t="s">
        <v>106</v>
      </c>
      <c r="E51" s="19" t="s">
        <v>101</v>
      </c>
      <c r="F51" s="19" t="s">
        <v>93</v>
      </c>
      <c r="G51" s="19">
        <v>30</v>
      </c>
      <c r="H51" s="19">
        <v>4</v>
      </c>
      <c r="I51" s="19">
        <v>1968</v>
      </c>
      <c r="J51" s="73">
        <f>DATE(I51,H51,G51)</f>
        <v>24958</v>
      </c>
      <c r="K51" s="40" t="s">
        <v>17</v>
      </c>
      <c r="L51" s="19" t="s">
        <v>49</v>
      </c>
      <c r="M51" s="19">
        <v>22</v>
      </c>
      <c r="N51" s="19">
        <v>25</v>
      </c>
      <c r="O51" s="2"/>
      <c r="P51" s="44"/>
    </row>
    <row r="52" spans="1:16" s="16" customFormat="1" ht="12.6" customHeight="1">
      <c r="A52" s="57" t="s">
        <v>118</v>
      </c>
      <c r="B52" s="58" t="s">
        <v>181</v>
      </c>
      <c r="C52" s="59"/>
      <c r="D52" s="60" t="s">
        <v>182</v>
      </c>
      <c r="E52" s="19" t="s">
        <v>102</v>
      </c>
      <c r="F52" s="19" t="s">
        <v>195</v>
      </c>
      <c r="G52" s="61">
        <v>7</v>
      </c>
      <c r="H52" s="61">
        <v>5</v>
      </c>
      <c r="I52" s="61">
        <v>1969</v>
      </c>
      <c r="J52" s="70">
        <v>25330</v>
      </c>
      <c r="K52" s="62" t="s">
        <v>60</v>
      </c>
      <c r="L52" s="59" t="s">
        <v>49</v>
      </c>
      <c r="M52" s="63">
        <v>21</v>
      </c>
      <c r="N52" s="63">
        <v>25</v>
      </c>
      <c r="O52" s="63"/>
      <c r="P52" s="64" t="s">
        <v>180</v>
      </c>
    </row>
    <row r="53" spans="1:16" s="16" customFormat="1" ht="12.6" customHeight="1">
      <c r="A53" s="26" t="s">
        <v>117</v>
      </c>
      <c r="B53" s="3" t="s">
        <v>147</v>
      </c>
      <c r="C53" s="5"/>
      <c r="D53" s="22" t="s">
        <v>92</v>
      </c>
      <c r="E53" s="19" t="s">
        <v>93</v>
      </c>
      <c r="F53" s="19" t="s">
        <v>91</v>
      </c>
      <c r="G53" s="51">
        <v>24</v>
      </c>
      <c r="H53" s="2">
        <v>4</v>
      </c>
      <c r="I53" s="40">
        <v>1970</v>
      </c>
      <c r="J53" s="73">
        <f>DATE(I53,H53,G53)</f>
        <v>25682</v>
      </c>
      <c r="K53" s="40" t="s">
        <v>61</v>
      </c>
      <c r="L53" s="43"/>
      <c r="M53" s="5">
        <v>21</v>
      </c>
      <c r="N53" s="5">
        <v>20</v>
      </c>
      <c r="O53" s="2"/>
      <c r="P53" s="44"/>
    </row>
    <row r="54" spans="1:16" s="16" customFormat="1" ht="12.6" customHeight="1">
      <c r="A54" s="26" t="s">
        <v>117</v>
      </c>
      <c r="B54" s="3" t="s">
        <v>149</v>
      </c>
      <c r="C54" s="5"/>
      <c r="D54" s="22" t="s">
        <v>92</v>
      </c>
      <c r="E54" s="5" t="s">
        <v>93</v>
      </c>
      <c r="F54" s="2" t="s">
        <v>91</v>
      </c>
      <c r="G54" s="51">
        <v>29</v>
      </c>
      <c r="H54" s="2">
        <v>4</v>
      </c>
      <c r="I54" s="40">
        <v>1970</v>
      </c>
      <c r="J54" s="73">
        <f>DATE(I54,H54,G54)</f>
        <v>25687</v>
      </c>
      <c r="K54" s="40" t="s">
        <v>61</v>
      </c>
      <c r="L54" s="43" t="s">
        <v>49</v>
      </c>
      <c r="M54" s="5">
        <v>21</v>
      </c>
      <c r="N54" s="5">
        <v>26</v>
      </c>
      <c r="O54" s="2"/>
      <c r="P54" s="44"/>
    </row>
    <row r="55" spans="1:16" s="16" customFormat="1" ht="12.6" customHeight="1">
      <c r="A55" s="26" t="s">
        <v>117</v>
      </c>
      <c r="B55" s="3" t="s">
        <v>149</v>
      </c>
      <c r="C55" s="5"/>
      <c r="D55" s="22" t="s">
        <v>92</v>
      </c>
      <c r="E55" s="5" t="s">
        <v>93</v>
      </c>
      <c r="F55" s="2" t="s">
        <v>91</v>
      </c>
      <c r="G55" s="5">
        <v>6</v>
      </c>
      <c r="H55" s="2">
        <v>5</v>
      </c>
      <c r="I55" s="40">
        <v>1970</v>
      </c>
      <c r="J55" s="73">
        <f>DATE(I55,H55,G55)</f>
        <v>25694</v>
      </c>
      <c r="K55" s="40" t="s">
        <v>61</v>
      </c>
      <c r="L55" s="43"/>
      <c r="M55" s="5">
        <v>45</v>
      </c>
      <c r="N55" s="5">
        <v>27</v>
      </c>
      <c r="O55" s="2"/>
      <c r="P55" s="44"/>
    </row>
    <row r="56" spans="1:16" s="16" customFormat="1" ht="12.6" customHeight="1">
      <c r="A56" s="26" t="s">
        <v>117</v>
      </c>
      <c r="B56" s="3" t="s">
        <v>149</v>
      </c>
      <c r="C56" s="5"/>
      <c r="D56" s="22" t="s">
        <v>92</v>
      </c>
      <c r="E56" s="5" t="s">
        <v>93</v>
      </c>
      <c r="F56" s="2" t="s">
        <v>91</v>
      </c>
      <c r="G56" s="5">
        <v>8</v>
      </c>
      <c r="H56" s="2">
        <v>5</v>
      </c>
      <c r="I56" s="40">
        <v>1970</v>
      </c>
      <c r="J56" s="73">
        <f>DATE(I56,H56,G56)</f>
        <v>25696</v>
      </c>
      <c r="K56" s="40" t="s">
        <v>61</v>
      </c>
      <c r="L56" s="43"/>
      <c r="M56" s="5">
        <v>21</v>
      </c>
      <c r="N56" s="5">
        <v>24</v>
      </c>
      <c r="O56" s="2"/>
      <c r="P56" s="44"/>
    </row>
    <row r="57" spans="1:16" s="16" customFormat="1" ht="12.6" customHeight="1">
      <c r="A57" s="57" t="s">
        <v>118</v>
      </c>
      <c r="B57" s="58" t="s">
        <v>181</v>
      </c>
      <c r="C57" s="59"/>
      <c r="D57" s="60" t="s">
        <v>182</v>
      </c>
      <c r="E57" s="19" t="s">
        <v>102</v>
      </c>
      <c r="F57" s="19" t="s">
        <v>196</v>
      </c>
      <c r="G57" s="61">
        <v>17</v>
      </c>
      <c r="H57" s="61">
        <v>5</v>
      </c>
      <c r="I57" s="61">
        <v>1970</v>
      </c>
      <c r="J57" s="70">
        <v>25705</v>
      </c>
      <c r="K57" s="62" t="s">
        <v>61</v>
      </c>
      <c r="L57" s="59" t="s">
        <v>180</v>
      </c>
      <c r="M57" s="63">
        <v>31</v>
      </c>
      <c r="N57" s="63">
        <v>27</v>
      </c>
      <c r="O57" s="63"/>
      <c r="P57" s="64" t="s">
        <v>180</v>
      </c>
    </row>
    <row r="58" spans="1:16" s="16" customFormat="1" ht="12.6" customHeight="1">
      <c r="A58" s="57" t="s">
        <v>118</v>
      </c>
      <c r="B58" s="58" t="s">
        <v>181</v>
      </c>
      <c r="C58" s="59"/>
      <c r="D58" s="60" t="s">
        <v>182</v>
      </c>
      <c r="E58" s="19" t="s">
        <v>102</v>
      </c>
      <c r="F58" s="19" t="s">
        <v>196</v>
      </c>
      <c r="G58" s="61">
        <v>18</v>
      </c>
      <c r="H58" s="61">
        <v>5</v>
      </c>
      <c r="I58" s="61">
        <v>1970</v>
      </c>
      <c r="J58" s="70">
        <v>25706</v>
      </c>
      <c r="K58" s="62" t="s">
        <v>61</v>
      </c>
      <c r="L58" s="59" t="s">
        <v>180</v>
      </c>
      <c r="M58" s="63">
        <v>20</v>
      </c>
      <c r="N58" s="63">
        <v>20</v>
      </c>
      <c r="O58" s="63"/>
      <c r="P58" s="64" t="s">
        <v>180</v>
      </c>
    </row>
    <row r="59" spans="1:16" s="16" customFormat="1" ht="12.6" customHeight="1">
      <c r="A59" s="26" t="s">
        <v>117</v>
      </c>
      <c r="B59" s="3" t="s">
        <v>134</v>
      </c>
      <c r="C59" s="5"/>
      <c r="D59" s="3" t="s">
        <v>113</v>
      </c>
      <c r="E59" s="5" t="s">
        <v>104</v>
      </c>
      <c r="F59" s="2" t="s">
        <v>151</v>
      </c>
      <c r="G59" s="51">
        <v>25</v>
      </c>
      <c r="H59" s="2">
        <v>4</v>
      </c>
      <c r="I59" s="40">
        <v>1971</v>
      </c>
      <c r="J59" s="73">
        <f>DATE(I59,H59,G59)</f>
        <v>26048</v>
      </c>
      <c r="K59" s="40" t="s">
        <v>52</v>
      </c>
      <c r="L59" s="43"/>
      <c r="M59" s="5">
        <v>27</v>
      </c>
      <c r="N59" s="5">
        <v>24</v>
      </c>
      <c r="O59" s="2"/>
      <c r="P59" s="44"/>
    </row>
    <row r="60" spans="1:16" s="16" customFormat="1" ht="12.6" customHeight="1">
      <c r="A60" s="26" t="s">
        <v>117</v>
      </c>
      <c r="B60" s="3" t="s">
        <v>134</v>
      </c>
      <c r="C60" s="5"/>
      <c r="D60" s="3" t="s">
        <v>113</v>
      </c>
      <c r="E60" s="5" t="s">
        <v>104</v>
      </c>
      <c r="F60" s="2" t="s">
        <v>151</v>
      </c>
      <c r="G60" s="51">
        <v>28</v>
      </c>
      <c r="H60" s="2">
        <v>4</v>
      </c>
      <c r="I60" s="40">
        <v>1971</v>
      </c>
      <c r="J60" s="73">
        <f>DATE(I60,H60,G60)</f>
        <v>26051</v>
      </c>
      <c r="K60" s="40" t="s">
        <v>52</v>
      </c>
      <c r="L60" s="43"/>
      <c r="M60" s="5">
        <v>23</v>
      </c>
      <c r="N60" s="5">
        <v>21</v>
      </c>
      <c r="O60" s="2"/>
      <c r="P60" s="44"/>
    </row>
    <row r="61" spans="1:16" s="16" customFormat="1" ht="12.6" customHeight="1">
      <c r="A61" s="26" t="s">
        <v>117</v>
      </c>
      <c r="B61" s="3" t="s">
        <v>132</v>
      </c>
      <c r="C61" s="5"/>
      <c r="D61" s="3" t="s">
        <v>108</v>
      </c>
      <c r="E61" s="5" t="s">
        <v>151</v>
      </c>
      <c r="F61" s="2" t="s">
        <v>104</v>
      </c>
      <c r="G61" s="51">
        <v>28</v>
      </c>
      <c r="H61" s="2">
        <v>4</v>
      </c>
      <c r="I61" s="40">
        <v>1971</v>
      </c>
      <c r="J61" s="73">
        <f>DATE(I61,H61,G61)</f>
        <v>26051</v>
      </c>
      <c r="K61" s="40" t="s">
        <v>52</v>
      </c>
      <c r="L61" s="43"/>
      <c r="M61" s="5">
        <v>20</v>
      </c>
      <c r="N61" s="5">
        <v>23</v>
      </c>
      <c r="O61" s="2"/>
      <c r="P61" s="44"/>
    </row>
    <row r="62" spans="1:16" s="16" customFormat="1" ht="12.6" customHeight="1">
      <c r="A62" s="57" t="s">
        <v>118</v>
      </c>
      <c r="B62" s="58" t="s">
        <v>183</v>
      </c>
      <c r="C62" s="59"/>
      <c r="D62" s="65" t="s">
        <v>184</v>
      </c>
      <c r="E62" s="19" t="s">
        <v>191</v>
      </c>
      <c r="F62" s="19" t="s">
        <v>192</v>
      </c>
      <c r="G62" s="61">
        <v>5</v>
      </c>
      <c r="H62" s="61">
        <v>5</v>
      </c>
      <c r="I62" s="61">
        <v>1971</v>
      </c>
      <c r="J62" s="70">
        <v>26058</v>
      </c>
      <c r="K62" s="62" t="s">
        <v>52</v>
      </c>
      <c r="L62" s="59" t="s">
        <v>180</v>
      </c>
      <c r="M62" s="63">
        <v>26</v>
      </c>
      <c r="N62" s="63">
        <v>24</v>
      </c>
      <c r="O62" s="63"/>
      <c r="P62" s="64" t="s">
        <v>180</v>
      </c>
    </row>
    <row r="63" spans="1:16" s="16" customFormat="1" ht="12.6" customHeight="1">
      <c r="A63" s="57" t="s">
        <v>118</v>
      </c>
      <c r="B63" s="58" t="s">
        <v>185</v>
      </c>
      <c r="C63" s="59"/>
      <c r="D63" s="65" t="s">
        <v>184</v>
      </c>
      <c r="E63" s="19" t="s">
        <v>191</v>
      </c>
      <c r="F63" s="19" t="s">
        <v>192</v>
      </c>
      <c r="G63" s="61">
        <v>12</v>
      </c>
      <c r="H63" s="61">
        <v>5</v>
      </c>
      <c r="I63" s="61">
        <v>1971</v>
      </c>
      <c r="J63" s="70">
        <v>26065</v>
      </c>
      <c r="K63" s="62" t="s">
        <v>52</v>
      </c>
      <c r="L63" s="59" t="s">
        <v>180</v>
      </c>
      <c r="M63" s="63">
        <v>32</v>
      </c>
      <c r="N63" s="63">
        <v>22</v>
      </c>
      <c r="O63" s="63"/>
      <c r="P63" s="64" t="s">
        <v>180</v>
      </c>
    </row>
    <row r="64" spans="1:16" s="16" customFormat="1" ht="12.6" customHeight="1">
      <c r="A64" s="57" t="s">
        <v>118</v>
      </c>
      <c r="B64" s="58" t="s">
        <v>183</v>
      </c>
      <c r="C64" s="59"/>
      <c r="D64" s="65" t="s">
        <v>184</v>
      </c>
      <c r="E64" s="19" t="s">
        <v>191</v>
      </c>
      <c r="F64" s="19" t="s">
        <v>192</v>
      </c>
      <c r="G64" s="61">
        <v>18</v>
      </c>
      <c r="H64" s="61">
        <v>5</v>
      </c>
      <c r="I64" s="61">
        <v>1971</v>
      </c>
      <c r="J64" s="70">
        <v>26071</v>
      </c>
      <c r="K64" s="62" t="s">
        <v>52</v>
      </c>
      <c r="L64" s="59" t="s">
        <v>180</v>
      </c>
      <c r="M64" s="63">
        <v>22</v>
      </c>
      <c r="N64" s="63">
        <v>20</v>
      </c>
      <c r="O64" s="63"/>
      <c r="P64" s="64" t="s">
        <v>180</v>
      </c>
    </row>
    <row r="65" spans="1:16" s="16" customFormat="1" ht="12.6" customHeight="1">
      <c r="A65" s="26" t="s">
        <v>117</v>
      </c>
      <c r="B65" s="3" t="s">
        <v>149</v>
      </c>
      <c r="C65" s="5"/>
      <c r="D65" s="22" t="s">
        <v>92</v>
      </c>
      <c r="E65" s="5" t="s">
        <v>93</v>
      </c>
      <c r="F65" s="2" t="s">
        <v>91</v>
      </c>
      <c r="G65" s="51">
        <v>30</v>
      </c>
      <c r="H65" s="2">
        <v>4</v>
      </c>
      <c r="I65" s="40">
        <v>1972</v>
      </c>
      <c r="J65" s="73">
        <f>DATE(I65,H65,G65)</f>
        <v>26419</v>
      </c>
      <c r="K65" s="40" t="s">
        <v>53</v>
      </c>
      <c r="L65" s="43"/>
      <c r="M65" s="5">
        <v>23</v>
      </c>
      <c r="N65" s="5">
        <v>24</v>
      </c>
      <c r="O65" s="2"/>
      <c r="P65" s="44"/>
    </row>
    <row r="66" spans="1:16" s="16" customFormat="1" ht="12.6" customHeight="1">
      <c r="A66" s="26" t="s">
        <v>117</v>
      </c>
      <c r="B66" s="3" t="s">
        <v>149</v>
      </c>
      <c r="C66" s="5"/>
      <c r="D66" s="22" t="s">
        <v>92</v>
      </c>
      <c r="E66" s="5" t="s">
        <v>93</v>
      </c>
      <c r="F66" s="2" t="s">
        <v>91</v>
      </c>
      <c r="G66" s="5">
        <v>3</v>
      </c>
      <c r="H66" s="2">
        <v>5</v>
      </c>
      <c r="I66" s="40">
        <v>1972</v>
      </c>
      <c r="J66" s="73">
        <f>DATE(I66,H66,G66)</f>
        <v>26422</v>
      </c>
      <c r="K66" s="40" t="s">
        <v>53</v>
      </c>
      <c r="L66" s="43"/>
      <c r="M66" s="5">
        <v>26</v>
      </c>
      <c r="N66" s="5">
        <v>20</v>
      </c>
      <c r="O66" s="2"/>
      <c r="P66" s="44"/>
    </row>
    <row r="67" spans="1:16" s="16" customFormat="1" ht="12.6" customHeight="1">
      <c r="A67" s="26" t="s">
        <v>117</v>
      </c>
      <c r="B67" s="3" t="s">
        <v>149</v>
      </c>
      <c r="C67" s="5"/>
      <c r="D67" s="22" t="s">
        <v>92</v>
      </c>
      <c r="E67" s="5" t="s">
        <v>93</v>
      </c>
      <c r="F67" s="2" t="s">
        <v>91</v>
      </c>
      <c r="G67" s="5">
        <v>7</v>
      </c>
      <c r="H67" s="2">
        <v>5</v>
      </c>
      <c r="I67" s="40">
        <v>1972</v>
      </c>
      <c r="J67" s="73">
        <f>DATE(I67,H67,G67)</f>
        <v>26426</v>
      </c>
      <c r="K67" s="40" t="s">
        <v>53</v>
      </c>
      <c r="L67" s="43"/>
      <c r="M67" s="5">
        <v>24</v>
      </c>
      <c r="N67" s="5">
        <v>29</v>
      </c>
      <c r="O67" s="2"/>
      <c r="P67" s="44"/>
    </row>
    <row r="68" spans="1:16" s="16" customFormat="1" ht="12.6" customHeight="1">
      <c r="A68" s="57" t="s">
        <v>118</v>
      </c>
      <c r="B68" s="58" t="s">
        <v>186</v>
      </c>
      <c r="C68" s="59"/>
      <c r="D68" s="60" t="s">
        <v>182</v>
      </c>
      <c r="E68" s="19" t="s">
        <v>102</v>
      </c>
      <c r="F68" s="19" t="s">
        <v>197</v>
      </c>
      <c r="G68" s="61">
        <v>12</v>
      </c>
      <c r="H68" s="61">
        <v>5</v>
      </c>
      <c r="I68" s="61">
        <v>1972</v>
      </c>
      <c r="J68" s="70">
        <v>26431</v>
      </c>
      <c r="K68" s="62" t="s">
        <v>53</v>
      </c>
      <c r="L68" s="59" t="s">
        <v>180</v>
      </c>
      <c r="M68" s="63">
        <v>30</v>
      </c>
      <c r="N68" s="63">
        <v>20</v>
      </c>
      <c r="O68" s="63"/>
      <c r="P68" s="64" t="s">
        <v>156</v>
      </c>
    </row>
    <row r="69" spans="1:16" s="16" customFormat="1" ht="12.6" customHeight="1">
      <c r="A69" s="57" t="s">
        <v>118</v>
      </c>
      <c r="B69" s="58" t="s">
        <v>187</v>
      </c>
      <c r="C69" s="59"/>
      <c r="D69" s="65" t="s">
        <v>188</v>
      </c>
      <c r="E69" s="19" t="s">
        <v>192</v>
      </c>
      <c r="F69" s="19" t="s">
        <v>102</v>
      </c>
      <c r="G69" s="61">
        <v>28</v>
      </c>
      <c r="H69" s="61">
        <v>4</v>
      </c>
      <c r="I69" s="61">
        <v>1973</v>
      </c>
      <c r="J69" s="70">
        <v>26782</v>
      </c>
      <c r="K69" s="62" t="s">
        <v>54</v>
      </c>
      <c r="L69" s="59" t="s">
        <v>49</v>
      </c>
      <c r="M69" s="63">
        <v>33</v>
      </c>
      <c r="N69" s="63">
        <v>20</v>
      </c>
      <c r="O69" s="63"/>
      <c r="P69" s="64"/>
    </row>
    <row r="70" spans="1:16" s="16" customFormat="1" ht="12.6" customHeight="1">
      <c r="A70" s="57" t="s">
        <v>118</v>
      </c>
      <c r="B70" s="58" t="s">
        <v>189</v>
      </c>
      <c r="C70" s="59"/>
      <c r="D70" s="65" t="s">
        <v>188</v>
      </c>
      <c r="E70" s="19" t="s">
        <v>192</v>
      </c>
      <c r="F70" s="19" t="s">
        <v>102</v>
      </c>
      <c r="G70" s="61">
        <v>30</v>
      </c>
      <c r="H70" s="61">
        <v>4</v>
      </c>
      <c r="I70" s="61">
        <v>1973</v>
      </c>
      <c r="J70" s="70">
        <v>26784</v>
      </c>
      <c r="K70" s="62" t="s">
        <v>54</v>
      </c>
      <c r="L70" s="59" t="s">
        <v>180</v>
      </c>
      <c r="M70" s="63">
        <v>29</v>
      </c>
      <c r="N70" s="63">
        <v>26</v>
      </c>
      <c r="O70" s="63"/>
      <c r="P70" s="64"/>
    </row>
    <row r="71" spans="1:16" s="16" customFormat="1" ht="12.6" customHeight="1">
      <c r="A71" s="57" t="s">
        <v>118</v>
      </c>
      <c r="B71" s="58" t="s">
        <v>189</v>
      </c>
      <c r="C71" s="59"/>
      <c r="D71" s="65" t="s">
        <v>188</v>
      </c>
      <c r="E71" s="19" t="s">
        <v>192</v>
      </c>
      <c r="F71" s="19" t="s">
        <v>102</v>
      </c>
      <c r="G71" s="61">
        <v>10</v>
      </c>
      <c r="H71" s="61">
        <v>5</v>
      </c>
      <c r="I71" s="61">
        <v>1973</v>
      </c>
      <c r="J71" s="70">
        <v>26794</v>
      </c>
      <c r="K71" s="62" t="s">
        <v>54</v>
      </c>
      <c r="L71" s="59" t="s">
        <v>180</v>
      </c>
      <c r="M71" s="63">
        <v>29</v>
      </c>
      <c r="N71" s="63">
        <v>21</v>
      </c>
      <c r="O71" s="63"/>
      <c r="P71" s="64"/>
    </row>
    <row r="72" spans="1:16" s="16" customFormat="1" ht="12.6" customHeight="1">
      <c r="A72" s="26" t="s">
        <v>117</v>
      </c>
      <c r="B72" s="3" t="s">
        <v>149</v>
      </c>
      <c r="C72" s="5"/>
      <c r="D72" s="22" t="s">
        <v>92</v>
      </c>
      <c r="E72" s="5" t="s">
        <v>93</v>
      </c>
      <c r="F72" s="2" t="s">
        <v>91</v>
      </c>
      <c r="G72" s="51">
        <v>10</v>
      </c>
      <c r="H72" s="2">
        <v>5</v>
      </c>
      <c r="I72" s="40">
        <v>1973</v>
      </c>
      <c r="J72" s="73">
        <f>DATE(I72,H72,G72)</f>
        <v>26794</v>
      </c>
      <c r="K72" s="40" t="s">
        <v>54</v>
      </c>
      <c r="L72" s="43"/>
      <c r="M72" s="5">
        <v>23</v>
      </c>
      <c r="N72" s="5">
        <v>21</v>
      </c>
      <c r="O72" s="2"/>
      <c r="P72" s="44"/>
    </row>
    <row r="73" spans="1:16" s="16" customFormat="1" ht="12.6" customHeight="1">
      <c r="A73" s="57" t="s">
        <v>118</v>
      </c>
      <c r="B73" s="58" t="s">
        <v>189</v>
      </c>
      <c r="C73" s="59"/>
      <c r="D73" s="65" t="s">
        <v>188</v>
      </c>
      <c r="E73" s="19" t="s">
        <v>192</v>
      </c>
      <c r="F73" s="19" t="s">
        <v>102</v>
      </c>
      <c r="G73" s="61">
        <v>17</v>
      </c>
      <c r="H73" s="61">
        <v>5</v>
      </c>
      <c r="I73" s="61">
        <v>1975</v>
      </c>
      <c r="J73" s="70">
        <v>27531</v>
      </c>
      <c r="K73" s="62" t="s">
        <v>56</v>
      </c>
      <c r="L73" s="59" t="s">
        <v>180</v>
      </c>
      <c r="M73" s="63">
        <v>41</v>
      </c>
      <c r="N73" s="63">
        <v>28</v>
      </c>
      <c r="O73" s="63"/>
      <c r="P73" s="64"/>
    </row>
    <row r="74" spans="1:16" s="16" customFormat="1" ht="12.6" customHeight="1">
      <c r="A74" s="57" t="s">
        <v>118</v>
      </c>
      <c r="B74" s="58" t="s">
        <v>186</v>
      </c>
      <c r="C74" s="59"/>
      <c r="D74" s="60" t="s">
        <v>182</v>
      </c>
      <c r="E74" s="19" t="s">
        <v>102</v>
      </c>
      <c r="F74" s="19" t="s">
        <v>192</v>
      </c>
      <c r="G74" s="61">
        <v>19</v>
      </c>
      <c r="H74" s="61">
        <v>5</v>
      </c>
      <c r="I74" s="61">
        <v>1975</v>
      </c>
      <c r="J74" s="70">
        <v>27533</v>
      </c>
      <c r="K74" s="62" t="s">
        <v>56</v>
      </c>
      <c r="L74" s="59" t="s">
        <v>180</v>
      </c>
      <c r="M74" s="63">
        <v>22</v>
      </c>
      <c r="N74" s="63">
        <v>21</v>
      </c>
      <c r="O74" s="63"/>
      <c r="P74" s="64" t="s">
        <v>180</v>
      </c>
    </row>
    <row r="75" spans="1:16" s="16" customFormat="1" ht="12.6" customHeight="1">
      <c r="A75" s="57" t="s">
        <v>118</v>
      </c>
      <c r="B75" s="58" t="s">
        <v>189</v>
      </c>
      <c r="C75" s="59"/>
      <c r="D75" s="65" t="s">
        <v>188</v>
      </c>
      <c r="E75" s="19" t="s">
        <v>192</v>
      </c>
      <c r="F75" s="19" t="s">
        <v>102</v>
      </c>
      <c r="G75" s="61">
        <v>22</v>
      </c>
      <c r="H75" s="61">
        <v>5</v>
      </c>
      <c r="I75" s="61">
        <v>1975</v>
      </c>
      <c r="J75" s="70">
        <v>27536</v>
      </c>
      <c r="K75" s="62" t="s">
        <v>56</v>
      </c>
      <c r="L75" s="59" t="s">
        <v>180</v>
      </c>
      <c r="M75" s="63">
        <v>28</v>
      </c>
      <c r="N75" s="63">
        <v>31</v>
      </c>
      <c r="O75" s="63"/>
      <c r="P75" s="64" t="s">
        <v>180</v>
      </c>
    </row>
    <row r="76" spans="1:16" s="16" customFormat="1" ht="12.6" customHeight="1">
      <c r="A76" s="57" t="s">
        <v>118</v>
      </c>
      <c r="B76" s="58" t="s">
        <v>187</v>
      </c>
      <c r="C76" s="59"/>
      <c r="D76" s="60" t="s">
        <v>232</v>
      </c>
      <c r="E76" s="19" t="s">
        <v>193</v>
      </c>
      <c r="F76" s="19" t="s">
        <v>197</v>
      </c>
      <c r="G76" s="61">
        <v>13</v>
      </c>
      <c r="H76" s="61">
        <v>5</v>
      </c>
      <c r="I76" s="61">
        <v>1976</v>
      </c>
      <c r="J76" s="70">
        <v>27893</v>
      </c>
      <c r="K76" s="62" t="s">
        <v>57</v>
      </c>
      <c r="L76" s="59" t="s">
        <v>180</v>
      </c>
      <c r="M76" s="63">
        <v>30</v>
      </c>
      <c r="N76" s="63">
        <v>20</v>
      </c>
      <c r="O76" s="63"/>
      <c r="P76" s="64" t="s">
        <v>180</v>
      </c>
    </row>
    <row r="77" spans="1:16" s="16" customFormat="1" ht="12.6" customHeight="1">
      <c r="A77" s="26" t="s">
        <v>117</v>
      </c>
      <c r="B77" s="3" t="s">
        <v>133</v>
      </c>
      <c r="C77" s="5"/>
      <c r="D77" s="22" t="s">
        <v>106</v>
      </c>
      <c r="E77" s="19" t="s">
        <v>101</v>
      </c>
      <c r="F77" s="2" t="s">
        <v>98</v>
      </c>
      <c r="G77" s="51">
        <v>23</v>
      </c>
      <c r="H77" s="2">
        <v>5</v>
      </c>
      <c r="I77" s="40">
        <v>1976</v>
      </c>
      <c r="J77" s="73">
        <f t="shared" ref="J77:J91" si="1">DATE(I77,H77,G77)</f>
        <v>27903</v>
      </c>
      <c r="K77" s="40" t="s">
        <v>57</v>
      </c>
      <c r="L77" s="43"/>
      <c r="M77" s="5">
        <v>25</v>
      </c>
      <c r="N77" s="5">
        <v>21</v>
      </c>
      <c r="O77" s="2"/>
      <c r="P77" s="44"/>
    </row>
    <row r="78" spans="1:16" s="16" customFormat="1" ht="12.6" customHeight="1">
      <c r="A78" s="26" t="s">
        <v>117</v>
      </c>
      <c r="B78" s="3" t="s">
        <v>135</v>
      </c>
      <c r="C78" s="5"/>
      <c r="D78" s="3" t="s">
        <v>114</v>
      </c>
      <c r="E78" s="5" t="s">
        <v>99</v>
      </c>
      <c r="F78" s="2" t="s">
        <v>90</v>
      </c>
      <c r="G78" s="51">
        <v>22</v>
      </c>
      <c r="H78" s="2">
        <v>5</v>
      </c>
      <c r="I78" s="40">
        <v>1977</v>
      </c>
      <c r="J78" s="73">
        <f t="shared" si="1"/>
        <v>28267</v>
      </c>
      <c r="K78" s="40" t="s">
        <v>58</v>
      </c>
      <c r="L78" s="43"/>
      <c r="M78" s="5">
        <v>28</v>
      </c>
      <c r="N78" s="5">
        <v>20</v>
      </c>
      <c r="O78" s="2"/>
      <c r="P78" s="44"/>
    </row>
    <row r="79" spans="1:16" s="16" customFormat="1" ht="12.6" customHeight="1">
      <c r="A79" s="26" t="s">
        <v>117</v>
      </c>
      <c r="B79" s="3" t="s">
        <v>135</v>
      </c>
      <c r="C79" s="5"/>
      <c r="D79" s="3" t="s">
        <v>114</v>
      </c>
      <c r="E79" s="5" t="s">
        <v>99</v>
      </c>
      <c r="F79" s="2" t="s">
        <v>90</v>
      </c>
      <c r="G79" s="5">
        <v>5</v>
      </c>
      <c r="H79" s="2">
        <v>6</v>
      </c>
      <c r="I79" s="40">
        <v>1977</v>
      </c>
      <c r="J79" s="73">
        <f t="shared" si="1"/>
        <v>28281</v>
      </c>
      <c r="K79" s="40" t="s">
        <v>58</v>
      </c>
      <c r="L79" s="43"/>
      <c r="M79" s="5">
        <v>20</v>
      </c>
      <c r="N79" s="5">
        <v>23</v>
      </c>
      <c r="O79" s="2"/>
      <c r="P79" s="44"/>
    </row>
    <row r="80" spans="1:16" s="16" customFormat="1" ht="12.6" customHeight="1">
      <c r="A80" s="26" t="s">
        <v>117</v>
      </c>
      <c r="B80" s="3" t="s">
        <v>9</v>
      </c>
      <c r="C80" s="5"/>
      <c r="D80" s="3" t="s">
        <v>108</v>
      </c>
      <c r="E80" s="5" t="s">
        <v>103</v>
      </c>
      <c r="F80" s="2" t="s">
        <v>107</v>
      </c>
      <c r="G80" s="51">
        <v>28</v>
      </c>
      <c r="H80" s="2">
        <v>5</v>
      </c>
      <c r="I80" s="40">
        <v>1978</v>
      </c>
      <c r="J80" s="73">
        <f t="shared" si="1"/>
        <v>28638</v>
      </c>
      <c r="K80" s="40" t="s">
        <v>59</v>
      </c>
      <c r="L80" s="43"/>
      <c r="M80" s="5">
        <v>29</v>
      </c>
      <c r="N80" s="5">
        <v>20</v>
      </c>
      <c r="O80" s="2"/>
      <c r="P80" s="44"/>
    </row>
    <row r="81" spans="1:16" s="16" customFormat="1" ht="12.6" customHeight="1">
      <c r="A81" s="26" t="s">
        <v>117</v>
      </c>
      <c r="B81" s="3" t="s">
        <v>50</v>
      </c>
      <c r="C81" s="5"/>
      <c r="D81" s="3" t="s">
        <v>112</v>
      </c>
      <c r="E81" s="5" t="s">
        <v>110</v>
      </c>
      <c r="F81" s="19" t="s">
        <v>101</v>
      </c>
      <c r="G81" s="51">
        <v>10</v>
      </c>
      <c r="H81" s="2">
        <v>5</v>
      </c>
      <c r="I81" s="40">
        <v>1981</v>
      </c>
      <c r="J81" s="73">
        <f t="shared" si="1"/>
        <v>29716</v>
      </c>
      <c r="K81" s="40" t="s">
        <v>18</v>
      </c>
      <c r="L81" s="43"/>
      <c r="M81" s="5">
        <v>24</v>
      </c>
      <c r="N81" s="5">
        <v>22</v>
      </c>
      <c r="O81" s="2"/>
      <c r="P81" s="44"/>
    </row>
    <row r="82" spans="1:16" s="16" customFormat="1" ht="12.6" customHeight="1">
      <c r="A82" s="26" t="s">
        <v>117</v>
      </c>
      <c r="B82" s="3" t="s">
        <v>50</v>
      </c>
      <c r="C82" s="5"/>
      <c r="D82" s="18" t="s">
        <v>97</v>
      </c>
      <c r="E82" s="5" t="s">
        <v>90</v>
      </c>
      <c r="F82" s="5" t="s">
        <v>93</v>
      </c>
      <c r="G82" s="51">
        <v>31</v>
      </c>
      <c r="H82" s="2">
        <v>5</v>
      </c>
      <c r="I82" s="40">
        <v>1983</v>
      </c>
      <c r="J82" s="73">
        <f t="shared" si="1"/>
        <v>30467</v>
      </c>
      <c r="K82" s="40" t="s">
        <v>20</v>
      </c>
      <c r="L82" s="43"/>
      <c r="M82" s="5">
        <v>24</v>
      </c>
      <c r="N82" s="5">
        <v>23</v>
      </c>
      <c r="O82" s="2"/>
      <c r="P82" s="44"/>
    </row>
    <row r="83" spans="1:16" s="16" customFormat="1" ht="12.6" customHeight="1">
      <c r="A83" s="26" t="s">
        <v>117</v>
      </c>
      <c r="B83" s="3" t="s">
        <v>74</v>
      </c>
      <c r="C83" s="5"/>
      <c r="D83" s="22" t="s">
        <v>106</v>
      </c>
      <c r="E83" s="19" t="s">
        <v>101</v>
      </c>
      <c r="F83" s="5" t="s">
        <v>93</v>
      </c>
      <c r="G83" s="5">
        <v>6</v>
      </c>
      <c r="H83" s="2">
        <v>6</v>
      </c>
      <c r="I83" s="40">
        <v>1984</v>
      </c>
      <c r="J83" s="73">
        <f t="shared" si="1"/>
        <v>30839</v>
      </c>
      <c r="K83" s="40" t="s">
        <v>21</v>
      </c>
      <c r="L83" s="43" t="s">
        <v>49</v>
      </c>
      <c r="M83" s="5">
        <v>29</v>
      </c>
      <c r="N83" s="5">
        <v>21</v>
      </c>
      <c r="O83" s="2"/>
      <c r="P83" s="44"/>
    </row>
    <row r="84" spans="1:16" s="16" customFormat="1" ht="12.6" customHeight="1">
      <c r="A84" s="26" t="s">
        <v>117</v>
      </c>
      <c r="B84" s="3" t="s">
        <v>136</v>
      </c>
      <c r="C84" s="5"/>
      <c r="D84" s="3" t="s">
        <v>112</v>
      </c>
      <c r="E84" s="5" t="s">
        <v>110</v>
      </c>
      <c r="F84" s="19" t="s">
        <v>101</v>
      </c>
      <c r="G84" s="5">
        <v>1</v>
      </c>
      <c r="H84" s="2">
        <v>6</v>
      </c>
      <c r="I84" s="40">
        <v>1986</v>
      </c>
      <c r="J84" s="73">
        <f t="shared" si="1"/>
        <v>31564</v>
      </c>
      <c r="K84" s="40" t="s">
        <v>23</v>
      </c>
      <c r="L84" s="43"/>
      <c r="M84" s="5">
        <v>24</v>
      </c>
      <c r="N84" s="5">
        <v>22</v>
      </c>
      <c r="O84" s="2"/>
      <c r="P84" s="44"/>
    </row>
    <row r="85" spans="1:16" s="16" customFormat="1" ht="12.6" customHeight="1">
      <c r="A85" s="26" t="s">
        <v>117</v>
      </c>
      <c r="B85" s="52" t="s">
        <v>152</v>
      </c>
      <c r="C85" s="53"/>
      <c r="D85" s="22" t="s">
        <v>92</v>
      </c>
      <c r="E85" s="5" t="s">
        <v>93</v>
      </c>
      <c r="F85" s="19" t="s">
        <v>101</v>
      </c>
      <c r="G85" s="54">
        <v>4</v>
      </c>
      <c r="H85" s="54">
        <v>6</v>
      </c>
      <c r="I85" s="54">
        <v>1987</v>
      </c>
      <c r="J85" s="73">
        <f t="shared" si="1"/>
        <v>31932</v>
      </c>
      <c r="K85" s="40" t="s">
        <v>24</v>
      </c>
      <c r="L85" s="47"/>
      <c r="M85" s="47">
        <v>22</v>
      </c>
      <c r="N85" s="47"/>
      <c r="O85" s="2">
        <v>20</v>
      </c>
      <c r="P85" s="44"/>
    </row>
    <row r="86" spans="1:16" s="16" customFormat="1" ht="12.6" customHeight="1">
      <c r="A86" s="26" t="s">
        <v>117</v>
      </c>
      <c r="B86" s="3" t="s">
        <v>75</v>
      </c>
      <c r="C86" s="5"/>
      <c r="D86" s="22" t="s">
        <v>92</v>
      </c>
      <c r="E86" s="5" t="s">
        <v>93</v>
      </c>
      <c r="F86" s="2" t="s">
        <v>102</v>
      </c>
      <c r="G86" s="5">
        <v>9</v>
      </c>
      <c r="H86" s="2">
        <v>6</v>
      </c>
      <c r="I86" s="40">
        <v>2000</v>
      </c>
      <c r="J86" s="73">
        <f t="shared" si="1"/>
        <v>36686</v>
      </c>
      <c r="K86" s="40" t="s">
        <v>37</v>
      </c>
      <c r="L86" s="43"/>
      <c r="M86" s="5">
        <v>40</v>
      </c>
      <c r="N86" s="5">
        <v>24</v>
      </c>
      <c r="O86" s="2"/>
      <c r="P86" s="44"/>
    </row>
    <row r="87" spans="1:16" s="16" customFormat="1" ht="12.6" customHeight="1">
      <c r="A87" s="26" t="s">
        <v>117</v>
      </c>
      <c r="B87" s="3" t="s">
        <v>75</v>
      </c>
      <c r="C87" s="5"/>
      <c r="D87" s="22" t="s">
        <v>92</v>
      </c>
      <c r="E87" s="5" t="s">
        <v>93</v>
      </c>
      <c r="F87" s="2" t="s">
        <v>102</v>
      </c>
      <c r="G87" s="51">
        <v>14</v>
      </c>
      <c r="H87" s="2">
        <v>6</v>
      </c>
      <c r="I87" s="40">
        <v>2000</v>
      </c>
      <c r="J87" s="73">
        <f t="shared" si="1"/>
        <v>36691</v>
      </c>
      <c r="K87" s="40" t="s">
        <v>37</v>
      </c>
      <c r="L87" s="43" t="s">
        <v>49</v>
      </c>
      <c r="M87" s="5">
        <v>36</v>
      </c>
      <c r="N87" s="5">
        <v>21</v>
      </c>
      <c r="O87" s="2"/>
      <c r="P87" s="44"/>
    </row>
    <row r="88" spans="1:16" s="16" customFormat="1" ht="12.6" customHeight="1">
      <c r="A88" s="26" t="s">
        <v>117</v>
      </c>
      <c r="B88" s="3" t="s">
        <v>75</v>
      </c>
      <c r="C88" s="5"/>
      <c r="D88" s="22" t="s">
        <v>92</v>
      </c>
      <c r="E88" s="5" t="s">
        <v>93</v>
      </c>
      <c r="F88" s="2" t="s">
        <v>90</v>
      </c>
      <c r="G88" s="51">
        <v>6</v>
      </c>
      <c r="H88" s="2">
        <v>6</v>
      </c>
      <c r="I88" s="40">
        <v>2001</v>
      </c>
      <c r="J88" s="73">
        <f t="shared" si="1"/>
        <v>37048</v>
      </c>
      <c r="K88" s="40" t="s">
        <v>38</v>
      </c>
      <c r="L88" s="43" t="s">
        <v>49</v>
      </c>
      <c r="M88" s="5">
        <v>44</v>
      </c>
      <c r="N88" s="5">
        <v>20</v>
      </c>
      <c r="O88" s="2"/>
      <c r="P88" s="44"/>
    </row>
    <row r="89" spans="1:16" s="16" customFormat="1" ht="12.6" customHeight="1">
      <c r="A89" s="26" t="s">
        <v>117</v>
      </c>
      <c r="B89" s="3" t="s">
        <v>75</v>
      </c>
      <c r="C89" s="5"/>
      <c r="D89" s="22" t="s">
        <v>92</v>
      </c>
      <c r="E89" s="5" t="s">
        <v>93</v>
      </c>
      <c r="F89" s="2" t="s">
        <v>90</v>
      </c>
      <c r="G89" s="51">
        <v>8</v>
      </c>
      <c r="H89" s="2">
        <v>6</v>
      </c>
      <c r="I89" s="40">
        <v>2001</v>
      </c>
      <c r="J89" s="73">
        <f t="shared" si="1"/>
        <v>37050</v>
      </c>
      <c r="K89" s="40" t="s">
        <v>38</v>
      </c>
      <c r="L89" s="43"/>
      <c r="M89" s="5">
        <v>28</v>
      </c>
      <c r="N89" s="5">
        <v>20</v>
      </c>
      <c r="O89" s="2"/>
      <c r="P89" s="44"/>
    </row>
    <row r="90" spans="1:16" s="16" customFormat="1" ht="12.6" customHeight="1">
      <c r="A90" s="26" t="s">
        <v>117</v>
      </c>
      <c r="B90" s="3" t="s">
        <v>76</v>
      </c>
      <c r="C90" s="5"/>
      <c r="D90" s="3" t="s">
        <v>95</v>
      </c>
      <c r="E90" s="5" t="s">
        <v>96</v>
      </c>
      <c r="F90" s="2" t="s">
        <v>105</v>
      </c>
      <c r="G90" s="51">
        <v>4</v>
      </c>
      <c r="H90" s="2">
        <v>6</v>
      </c>
      <c r="I90" s="40">
        <v>2003</v>
      </c>
      <c r="J90" s="73">
        <f t="shared" si="1"/>
        <v>37776</v>
      </c>
      <c r="K90" s="40" t="s">
        <v>40</v>
      </c>
      <c r="L90" s="43"/>
      <c r="M90" s="5">
        <v>32</v>
      </c>
      <c r="N90" s="5">
        <v>20</v>
      </c>
      <c r="O90" s="2"/>
      <c r="P90" s="44"/>
    </row>
    <row r="91" spans="1:16" s="16" customFormat="1" ht="12.6" customHeight="1">
      <c r="A91" s="26" t="s">
        <v>117</v>
      </c>
      <c r="B91" s="3" t="s">
        <v>76</v>
      </c>
      <c r="C91" s="5"/>
      <c r="D91" s="3" t="s">
        <v>95</v>
      </c>
      <c r="E91" s="5" t="s">
        <v>96</v>
      </c>
      <c r="F91" s="2" t="s">
        <v>105</v>
      </c>
      <c r="G91" s="51">
        <v>15</v>
      </c>
      <c r="H91" s="2">
        <v>6</v>
      </c>
      <c r="I91" s="40">
        <v>2003</v>
      </c>
      <c r="J91" s="73">
        <f t="shared" si="1"/>
        <v>37787</v>
      </c>
      <c r="K91" s="40" t="s">
        <v>40</v>
      </c>
      <c r="L91" s="43"/>
      <c r="M91" s="5">
        <v>21</v>
      </c>
      <c r="N91" s="5">
        <v>20</v>
      </c>
      <c r="O91" s="2"/>
      <c r="P91" s="44"/>
    </row>
    <row r="92" spans="1:16" s="16" customFormat="1" ht="12.6" customHeight="1">
      <c r="A92" s="26" t="s">
        <v>117</v>
      </c>
      <c r="B92" s="3" t="s">
        <v>75</v>
      </c>
      <c r="C92" s="5"/>
      <c r="D92" s="22" t="s">
        <v>92</v>
      </c>
      <c r="E92" s="5" t="s">
        <v>93</v>
      </c>
      <c r="F92" s="2" t="s">
        <v>94</v>
      </c>
      <c r="G92" s="51">
        <v>13</v>
      </c>
      <c r="H92" s="2">
        <v>6</v>
      </c>
      <c r="I92" s="40">
        <v>2004</v>
      </c>
      <c r="J92" s="73">
        <f t="shared" ref="J92:J93" si="2">DATE(I92,H92,G92)</f>
        <v>38151</v>
      </c>
      <c r="K92" s="40" t="s">
        <v>41</v>
      </c>
      <c r="L92" s="43"/>
      <c r="M92" s="5">
        <v>36</v>
      </c>
      <c r="N92" s="5">
        <v>20</v>
      </c>
      <c r="O92" s="2"/>
      <c r="P92" s="44"/>
    </row>
    <row r="93" spans="1:16" s="16" customFormat="1" ht="12.6" customHeight="1">
      <c r="A93" s="74" t="s">
        <v>117</v>
      </c>
      <c r="B93" s="3" t="s">
        <v>236</v>
      </c>
      <c r="C93" s="5" t="s">
        <v>237</v>
      </c>
      <c r="D93" s="3" t="s">
        <v>232</v>
      </c>
      <c r="E93" s="5" t="s">
        <v>193</v>
      </c>
      <c r="F93" s="5" t="s">
        <v>238</v>
      </c>
      <c r="G93" s="5">
        <v>7</v>
      </c>
      <c r="H93" s="5">
        <v>6</v>
      </c>
      <c r="I93" s="5">
        <v>2023</v>
      </c>
      <c r="J93" s="71">
        <f t="shared" si="2"/>
        <v>45084</v>
      </c>
      <c r="K93" s="5" t="s">
        <v>235</v>
      </c>
      <c r="L93" s="5"/>
      <c r="M93" s="63">
        <v>32</v>
      </c>
      <c r="N93" s="5">
        <v>21</v>
      </c>
      <c r="O93" s="2"/>
      <c r="P93" s="44"/>
    </row>
    <row r="94" spans="1:16" ht="12.6" customHeight="1">
      <c r="A94" s="4"/>
      <c r="B94" s="4"/>
      <c r="C94" s="6"/>
      <c r="D94" s="6"/>
      <c r="E94" s="6"/>
      <c r="F94" s="6"/>
      <c r="G94" s="6"/>
      <c r="H94" s="6"/>
      <c r="I94" s="6"/>
      <c r="J94" s="4"/>
      <c r="K94" s="6"/>
      <c r="L94" s="4"/>
      <c r="M94" s="6"/>
      <c r="N94" s="6"/>
      <c r="O94" s="6"/>
      <c r="P94" s="4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91"/>
  <sheetViews>
    <sheetView workbookViewId="0">
      <selection activeCell="D16" sqref="D16"/>
    </sheetView>
  </sheetViews>
  <sheetFormatPr defaultColWidth="9.140625" defaultRowHeight="12.75"/>
  <cols>
    <col min="1" max="1" width="13.28515625" style="3" customWidth="1"/>
    <col min="2" max="3" width="6.5703125" style="5" customWidth="1"/>
    <col min="4" max="4" width="28.5703125" style="5" customWidth="1"/>
    <col min="5" max="5" width="6.5703125" style="5" customWidth="1"/>
    <col min="6" max="6" width="28.5703125" style="5" customWidth="1"/>
    <col min="7" max="7" width="6.5703125" style="5" customWidth="1"/>
    <col min="8" max="8" width="28.5703125" style="5" customWidth="1"/>
    <col min="9" max="9" width="6.5703125" style="5" customWidth="1"/>
    <col min="10" max="10" width="28.5703125" style="3" customWidth="1"/>
    <col min="11" max="16384" width="9.140625" style="3"/>
  </cols>
  <sheetData>
    <row r="1" spans="1:10" ht="14.25" customHeight="1">
      <c r="A1" s="79" t="s">
        <v>208</v>
      </c>
      <c r="B1" s="79"/>
      <c r="C1" s="79"/>
      <c r="D1" s="79"/>
      <c r="E1" s="79"/>
      <c r="F1" s="79"/>
      <c r="G1" s="42" t="s">
        <v>131</v>
      </c>
      <c r="H1" s="41" t="s">
        <v>222</v>
      </c>
      <c r="I1" s="36"/>
      <c r="J1" s="36"/>
    </row>
    <row r="2" spans="1:10" ht="14.25" customHeight="1">
      <c r="A2" s="79"/>
      <c r="B2" s="79"/>
      <c r="C2" s="79"/>
      <c r="D2" s="79"/>
      <c r="E2" s="79"/>
      <c r="F2" s="79"/>
      <c r="G2" s="41"/>
      <c r="H2" s="66" t="s">
        <v>205</v>
      </c>
      <c r="I2" s="36"/>
      <c r="J2" s="35" t="b">
        <f>SUM(B3:B91)=COUNTIFS('20-20 Finals'!$I$4:$I$94,"&gt;=0")</f>
        <v>1</v>
      </c>
    </row>
    <row r="3" spans="1:10" ht="12.75" customHeight="1">
      <c r="A3" s="1" t="s">
        <v>7</v>
      </c>
      <c r="B3" s="1" t="s">
        <v>122</v>
      </c>
      <c r="C3" s="26" t="s">
        <v>117</v>
      </c>
      <c r="D3" s="1" t="s">
        <v>6</v>
      </c>
      <c r="E3" s="27" t="s">
        <v>118</v>
      </c>
      <c r="F3" s="1" t="s">
        <v>6</v>
      </c>
      <c r="G3" s="28" t="s">
        <v>121</v>
      </c>
      <c r="H3" s="1" t="s">
        <v>6</v>
      </c>
      <c r="I3" s="29" t="s">
        <v>120</v>
      </c>
      <c r="J3" s="1" t="s">
        <v>6</v>
      </c>
    </row>
    <row r="4" spans="1:10" s="5" customFormat="1" ht="12.6" customHeight="1">
      <c r="A4" s="37" t="s">
        <v>123</v>
      </c>
      <c r="B4" s="32">
        <f>SUM(C4:J4)</f>
        <v>0</v>
      </c>
      <c r="C4" s="39" t="s">
        <v>77</v>
      </c>
      <c r="D4" s="38"/>
      <c r="E4" s="39" t="s">
        <v>77</v>
      </c>
      <c r="F4" s="38"/>
      <c r="G4" s="39" t="s">
        <v>77</v>
      </c>
      <c r="H4" s="38"/>
      <c r="I4" s="39" t="s">
        <v>77</v>
      </c>
      <c r="J4" s="38"/>
    </row>
    <row r="5" spans="1:10" s="5" customFormat="1" ht="12.6" customHeight="1">
      <c r="A5" s="37" t="s">
        <v>124</v>
      </c>
      <c r="B5" s="32">
        <f t="shared" ref="B5:B54" si="0">SUM(C5:J5)</f>
        <v>0</v>
      </c>
      <c r="C5" s="39" t="s">
        <v>77</v>
      </c>
      <c r="D5" s="38"/>
      <c r="E5" s="39" t="s">
        <v>77</v>
      </c>
      <c r="F5" s="38"/>
      <c r="G5" s="39" t="s">
        <v>77</v>
      </c>
      <c r="H5" s="38"/>
      <c r="I5" s="39" t="s">
        <v>77</v>
      </c>
      <c r="J5" s="38"/>
    </row>
    <row r="6" spans="1:10" s="5" customFormat="1" ht="12.6" customHeight="1">
      <c r="A6" s="37" t="s">
        <v>125</v>
      </c>
      <c r="B6" s="32">
        <f t="shared" si="0"/>
        <v>0</v>
      </c>
      <c r="C6" s="39" t="s">
        <v>77</v>
      </c>
      <c r="D6" s="38"/>
      <c r="E6" s="39" t="s">
        <v>77</v>
      </c>
      <c r="F6" s="38"/>
      <c r="G6" s="39" t="s">
        <v>77</v>
      </c>
      <c r="H6" s="38"/>
      <c r="I6" s="39" t="s">
        <v>77</v>
      </c>
      <c r="J6" s="38"/>
    </row>
    <row r="7" spans="1:10" s="5" customFormat="1" ht="12.6" customHeight="1">
      <c r="A7" s="37" t="s">
        <v>126</v>
      </c>
      <c r="B7" s="32">
        <f t="shared" si="0"/>
        <v>0</v>
      </c>
      <c r="C7" s="39" t="s">
        <v>77</v>
      </c>
      <c r="D7" s="38"/>
      <c r="E7" s="39" t="s">
        <v>77</v>
      </c>
      <c r="F7" s="38"/>
      <c r="G7" s="39" t="s">
        <v>77</v>
      </c>
      <c r="H7" s="38"/>
      <c r="I7" s="39" t="s">
        <v>77</v>
      </c>
      <c r="J7" s="38"/>
    </row>
    <row r="8" spans="1:10" s="5" customFormat="1" ht="12.6" customHeight="1">
      <c r="A8" s="37" t="s">
        <v>127</v>
      </c>
      <c r="B8" s="32">
        <f t="shared" si="0"/>
        <v>0</v>
      </c>
      <c r="C8" s="39" t="s">
        <v>77</v>
      </c>
      <c r="D8" s="38"/>
      <c r="E8" s="39" t="s">
        <v>77</v>
      </c>
      <c r="F8" s="38"/>
      <c r="G8" s="39" t="s">
        <v>77</v>
      </c>
      <c r="H8" s="38"/>
      <c r="I8" s="39" t="s">
        <v>77</v>
      </c>
      <c r="J8" s="38"/>
    </row>
    <row r="9" spans="1:10" s="5" customFormat="1" ht="12.6" customHeight="1">
      <c r="A9" s="37" t="s">
        <v>128</v>
      </c>
      <c r="B9" s="32">
        <f t="shared" si="0"/>
        <v>0</v>
      </c>
      <c r="C9" s="39" t="s">
        <v>77</v>
      </c>
      <c r="D9" s="38"/>
      <c r="E9" s="39" t="s">
        <v>77</v>
      </c>
      <c r="F9" s="38"/>
      <c r="G9" s="39" t="s">
        <v>77</v>
      </c>
      <c r="H9" s="38"/>
      <c r="I9" s="39" t="s">
        <v>77</v>
      </c>
      <c r="J9" s="38"/>
    </row>
    <row r="10" spans="1:10" s="5" customFormat="1" ht="12.6" customHeight="1">
      <c r="A10" s="37" t="s">
        <v>129</v>
      </c>
      <c r="B10" s="32">
        <f t="shared" si="0"/>
        <v>0</v>
      </c>
      <c r="C10" s="39" t="s">
        <v>77</v>
      </c>
      <c r="D10" s="38"/>
      <c r="E10" s="39" t="s">
        <v>77</v>
      </c>
      <c r="F10" s="38"/>
      <c r="G10" s="39" t="s">
        <v>77</v>
      </c>
      <c r="H10" s="38"/>
      <c r="I10" s="39" t="s">
        <v>77</v>
      </c>
      <c r="J10" s="38"/>
    </row>
    <row r="11" spans="1:10" s="5" customFormat="1" ht="12.6" customHeight="1">
      <c r="A11" s="37" t="s">
        <v>130</v>
      </c>
      <c r="B11" s="32">
        <f t="shared" si="0"/>
        <v>0</v>
      </c>
      <c r="C11" s="39" t="s">
        <v>77</v>
      </c>
      <c r="D11" s="38"/>
      <c r="E11" s="39" t="s">
        <v>77</v>
      </c>
      <c r="F11" s="38"/>
      <c r="G11" s="39" t="s">
        <v>77</v>
      </c>
      <c r="H11" s="38"/>
      <c r="I11" s="39" t="s">
        <v>77</v>
      </c>
      <c r="J11" s="38"/>
    </row>
    <row r="12" spans="1:10" s="5" customFormat="1" ht="12.6" customHeight="1">
      <c r="A12" s="37" t="s">
        <v>119</v>
      </c>
      <c r="B12" s="32">
        <f t="shared" si="0"/>
        <v>0</v>
      </c>
      <c r="C12" s="39" t="s">
        <v>77</v>
      </c>
      <c r="D12" s="38"/>
      <c r="E12" s="39" t="s">
        <v>77</v>
      </c>
      <c r="F12" s="38"/>
      <c r="G12" s="39" t="s">
        <v>77</v>
      </c>
      <c r="H12" s="38"/>
      <c r="I12" s="39" t="s">
        <v>77</v>
      </c>
      <c r="J12" s="38"/>
    </row>
    <row r="13" spans="1:10" s="5" customFormat="1" ht="12.6" customHeight="1">
      <c r="A13" s="2" t="s">
        <v>84</v>
      </c>
      <c r="B13" s="32">
        <f t="shared" si="0"/>
        <v>0</v>
      </c>
      <c r="C13" s="39" t="s">
        <v>77</v>
      </c>
      <c r="D13" s="23"/>
      <c r="E13" s="39" t="s">
        <v>77</v>
      </c>
      <c r="F13" s="23"/>
      <c r="G13" s="39" t="s">
        <v>77</v>
      </c>
      <c r="H13" s="23"/>
      <c r="I13" s="39" t="s">
        <v>77</v>
      </c>
      <c r="J13" s="23"/>
    </row>
    <row r="14" spans="1:10" s="5" customFormat="1" ht="12.6" customHeight="1">
      <c r="A14" s="2" t="s">
        <v>83</v>
      </c>
      <c r="B14" s="32">
        <f t="shared" si="0"/>
        <v>0</v>
      </c>
      <c r="C14" s="39" t="s">
        <v>77</v>
      </c>
      <c r="D14" s="23"/>
      <c r="E14" s="39" t="s">
        <v>77</v>
      </c>
      <c r="F14" s="23"/>
      <c r="G14" s="39" t="s">
        <v>77</v>
      </c>
      <c r="H14" s="23"/>
      <c r="I14" s="39" t="s">
        <v>77</v>
      </c>
      <c r="J14" s="23"/>
    </row>
    <row r="15" spans="1:10" s="5" customFormat="1" ht="12.6" customHeight="1">
      <c r="A15" s="2" t="s">
        <v>81</v>
      </c>
      <c r="B15" s="32">
        <f t="shared" si="0"/>
        <v>0</v>
      </c>
      <c r="C15" s="39" t="s">
        <v>77</v>
      </c>
      <c r="D15" s="23"/>
      <c r="E15" s="39" t="s">
        <v>77</v>
      </c>
      <c r="F15" s="23"/>
      <c r="G15" s="39" t="s">
        <v>77</v>
      </c>
      <c r="H15" s="23"/>
      <c r="I15" s="39" t="s">
        <v>77</v>
      </c>
      <c r="J15" s="23"/>
    </row>
    <row r="16" spans="1:10" s="5" customFormat="1" ht="12.6" customHeight="1">
      <c r="A16" s="2" t="s">
        <v>82</v>
      </c>
      <c r="B16" s="32">
        <f t="shared" si="0"/>
        <v>0</v>
      </c>
      <c r="C16" s="39" t="s">
        <v>77</v>
      </c>
      <c r="D16" s="23"/>
      <c r="E16" s="39" t="s">
        <v>77</v>
      </c>
      <c r="F16" s="23"/>
      <c r="G16" s="39" t="s">
        <v>77</v>
      </c>
      <c r="H16" s="23"/>
      <c r="I16" s="39" t="s">
        <v>77</v>
      </c>
      <c r="J16" s="23"/>
    </row>
    <row r="17" spans="1:10" s="5" customFormat="1" ht="12.6" customHeight="1">
      <c r="A17" s="2" t="s">
        <v>62</v>
      </c>
      <c r="B17" s="32">
        <f t="shared" si="0"/>
        <v>1</v>
      </c>
      <c r="C17" s="75">
        <f>COUNTIFS('20-20 Finals'!$A$4:$A$94,C$3,'20-20 Finals'!$K$4:$K$94,$A17)</f>
        <v>1</v>
      </c>
      <c r="D17" s="38" t="s">
        <v>157</v>
      </c>
      <c r="E17" s="39" t="s">
        <v>77</v>
      </c>
      <c r="F17" s="23"/>
      <c r="G17" s="39" t="s">
        <v>77</v>
      </c>
      <c r="H17" s="23"/>
      <c r="I17" s="39" t="s">
        <v>77</v>
      </c>
      <c r="J17" s="23"/>
    </row>
    <row r="18" spans="1:10" s="5" customFormat="1" ht="12.6" customHeight="1">
      <c r="A18" s="2" t="s">
        <v>63</v>
      </c>
      <c r="B18" s="32">
        <f t="shared" si="0"/>
        <v>0</v>
      </c>
      <c r="C18" s="75">
        <f>COUNTIFS('20-20 Finals'!$A$4:$A$94,C$3,'20-20 Finals'!$K$4:$K$94,$A18)</f>
        <v>0</v>
      </c>
      <c r="D18" s="38"/>
      <c r="E18" s="39" t="s">
        <v>77</v>
      </c>
      <c r="F18" s="23"/>
      <c r="G18" s="39" t="s">
        <v>77</v>
      </c>
      <c r="H18" s="23"/>
      <c r="I18" s="39" t="s">
        <v>77</v>
      </c>
      <c r="J18" s="23"/>
    </row>
    <row r="19" spans="1:10" s="5" customFormat="1" ht="12.6" customHeight="1">
      <c r="A19" s="2" t="s">
        <v>64</v>
      </c>
      <c r="B19" s="32">
        <f t="shared" si="0"/>
        <v>0</v>
      </c>
      <c r="C19" s="75">
        <f>COUNTIFS('20-20 Finals'!$A$4:$A$94,C$3,'20-20 Finals'!$K$4:$K$94,$A19)</f>
        <v>0</v>
      </c>
      <c r="D19" s="38"/>
      <c r="E19" s="39" t="s">
        <v>77</v>
      </c>
      <c r="F19" s="23"/>
      <c r="G19" s="39" t="s">
        <v>77</v>
      </c>
      <c r="H19" s="23"/>
      <c r="I19" s="39" t="s">
        <v>77</v>
      </c>
      <c r="J19" s="23"/>
    </row>
    <row r="20" spans="1:10" s="5" customFormat="1" ht="12.6" customHeight="1">
      <c r="A20" s="2" t="s">
        <v>65</v>
      </c>
      <c r="B20" s="32">
        <f t="shared" si="0"/>
        <v>0</v>
      </c>
      <c r="C20" s="75">
        <f>COUNTIFS('20-20 Finals'!$A$4:$A$94,C$3,'20-20 Finals'!$K$4:$K$94,$A20)</f>
        <v>0</v>
      </c>
      <c r="D20" s="38"/>
      <c r="E20" s="39" t="s">
        <v>77</v>
      </c>
      <c r="F20" s="23"/>
      <c r="G20" s="39" t="s">
        <v>77</v>
      </c>
      <c r="H20" s="23"/>
      <c r="I20" s="39" t="s">
        <v>77</v>
      </c>
      <c r="J20" s="23"/>
    </row>
    <row r="21" spans="1:10" s="5" customFormat="1" ht="12.6" customHeight="1">
      <c r="A21" s="2" t="s">
        <v>66</v>
      </c>
      <c r="B21" s="32">
        <f t="shared" si="0"/>
        <v>0</v>
      </c>
      <c r="C21" s="75">
        <f>COUNTIFS('20-20 Finals'!$A$4:$A$94,C$3,'20-20 Finals'!$K$4:$K$94,$A21)</f>
        <v>0</v>
      </c>
      <c r="D21" s="38"/>
      <c r="E21" s="39" t="s">
        <v>77</v>
      </c>
      <c r="F21" s="23"/>
      <c r="G21" s="39" t="s">
        <v>77</v>
      </c>
      <c r="H21" s="23"/>
      <c r="I21" s="39" t="s">
        <v>77</v>
      </c>
      <c r="J21" s="23"/>
    </row>
    <row r="22" spans="1:10" s="5" customFormat="1" ht="12.6" customHeight="1">
      <c r="A22" s="2" t="s">
        <v>67</v>
      </c>
      <c r="B22" s="32">
        <f t="shared" si="0"/>
        <v>1</v>
      </c>
      <c r="C22" s="75">
        <f>COUNTIFS('20-20 Finals'!$A$4:$A$94,C$3,'20-20 Finals'!$K$4:$K$94,$A22)</f>
        <v>1</v>
      </c>
      <c r="D22" s="38" t="s">
        <v>230</v>
      </c>
      <c r="E22" s="39" t="s">
        <v>77</v>
      </c>
      <c r="F22" s="23"/>
      <c r="G22" s="39" t="s">
        <v>77</v>
      </c>
      <c r="H22" s="23"/>
      <c r="I22" s="39" t="s">
        <v>77</v>
      </c>
      <c r="J22" s="23"/>
    </row>
    <row r="23" spans="1:10" s="5" customFormat="1" ht="12.6" customHeight="1">
      <c r="A23" s="2" t="s">
        <v>68</v>
      </c>
      <c r="B23" s="32">
        <f t="shared" si="0"/>
        <v>3</v>
      </c>
      <c r="C23" s="75">
        <f>COUNTIFS('20-20 Finals'!$A$4:$A$94,C$3,'20-20 Finals'!$K$4:$K$94,$A23)</f>
        <v>3</v>
      </c>
      <c r="D23" s="38" t="s">
        <v>158</v>
      </c>
      <c r="E23" s="39" t="s">
        <v>77</v>
      </c>
      <c r="F23" s="23"/>
      <c r="G23" s="39" t="s">
        <v>77</v>
      </c>
      <c r="H23" s="23"/>
      <c r="I23" s="39" t="s">
        <v>77</v>
      </c>
      <c r="J23" s="23"/>
    </row>
    <row r="24" spans="1:10" s="5" customFormat="1" ht="12.6" customHeight="1">
      <c r="A24" s="2" t="s">
        <v>69</v>
      </c>
      <c r="B24" s="32">
        <f t="shared" si="0"/>
        <v>2</v>
      </c>
      <c r="C24" s="75">
        <f>COUNTIFS('20-20 Finals'!$A$4:$A$94,C$3,'20-20 Finals'!$K$4:$K$94,$A24)</f>
        <v>2</v>
      </c>
      <c r="D24" s="38" t="s">
        <v>159</v>
      </c>
      <c r="E24" s="39" t="s">
        <v>77</v>
      </c>
      <c r="F24" s="23"/>
      <c r="G24" s="39" t="s">
        <v>77</v>
      </c>
      <c r="H24" s="23"/>
      <c r="I24" s="39" t="s">
        <v>77</v>
      </c>
      <c r="J24" s="23"/>
    </row>
    <row r="25" spans="1:10" s="5" customFormat="1" ht="12.6" customHeight="1">
      <c r="A25" s="2" t="s">
        <v>70</v>
      </c>
      <c r="B25" s="32">
        <f t="shared" si="0"/>
        <v>1</v>
      </c>
      <c r="C25" s="75">
        <f>COUNTIFS('20-20 Finals'!$A$4:$A$94,C$3,'20-20 Finals'!$K$4:$K$94,$A25)</f>
        <v>1</v>
      </c>
      <c r="D25" s="38" t="s">
        <v>160</v>
      </c>
      <c r="E25" s="39" t="s">
        <v>77</v>
      </c>
      <c r="F25" s="23"/>
      <c r="G25" s="39" t="s">
        <v>77</v>
      </c>
      <c r="H25" s="23"/>
      <c r="I25" s="39" t="s">
        <v>77</v>
      </c>
      <c r="J25" s="23"/>
    </row>
    <row r="26" spans="1:10" s="5" customFormat="1" ht="12.6" customHeight="1">
      <c r="A26" s="2" t="s">
        <v>71</v>
      </c>
      <c r="B26" s="32">
        <f t="shared" si="0"/>
        <v>3</v>
      </c>
      <c r="C26" s="76">
        <f>COUNTIFS('20-20 Finals'!$A$4:$A$94,C$3,'20-20 Finals'!$K$4:$K$94,$A26)</f>
        <v>3</v>
      </c>
      <c r="D26" s="38" t="s">
        <v>161</v>
      </c>
      <c r="E26" s="39" t="s">
        <v>77</v>
      </c>
      <c r="F26" s="23"/>
      <c r="G26" s="39" t="s">
        <v>77</v>
      </c>
      <c r="H26" s="23"/>
      <c r="I26" s="39" t="s">
        <v>77</v>
      </c>
      <c r="J26" s="23"/>
    </row>
    <row r="27" spans="1:10" s="5" customFormat="1" ht="12.6" customHeight="1">
      <c r="A27" s="2" t="s">
        <v>10</v>
      </c>
      <c r="B27" s="32">
        <f t="shared" si="0"/>
        <v>3</v>
      </c>
      <c r="C27" s="76">
        <f>COUNTIFS('20-20 Finals'!$A$4:$A$94,C$3,'20-20 Finals'!$K$4:$K$94,$A27)</f>
        <v>3</v>
      </c>
      <c r="D27" s="38" t="s">
        <v>161</v>
      </c>
      <c r="E27" s="39" t="s">
        <v>77</v>
      </c>
      <c r="F27" s="23"/>
      <c r="G27" s="39" t="s">
        <v>77</v>
      </c>
      <c r="H27" s="23"/>
      <c r="I27" s="39" t="s">
        <v>77</v>
      </c>
      <c r="J27" s="23"/>
    </row>
    <row r="28" spans="1:10" s="5" customFormat="1" ht="12.6" customHeight="1">
      <c r="A28" s="2" t="s">
        <v>11</v>
      </c>
      <c r="B28" s="32">
        <f t="shared" si="0"/>
        <v>10</v>
      </c>
      <c r="C28" s="76">
        <f>COUNTIFS('20-20 Finals'!$A$4:$A$94,C$3,'20-20 Finals'!$K$4:$K$94,$A28)</f>
        <v>8</v>
      </c>
      <c r="D28" s="38" t="s">
        <v>153</v>
      </c>
      <c r="E28" s="39" t="s">
        <v>77</v>
      </c>
      <c r="F28" s="23"/>
      <c r="G28" s="75">
        <f>COUNTIFS('20-20 Finals'!$A$4:$A$94,G$3,'20-20 Finals'!$K$4:$K$94,$A28)</f>
        <v>2</v>
      </c>
      <c r="H28" s="23" t="s">
        <v>241</v>
      </c>
      <c r="I28" s="39" t="s">
        <v>77</v>
      </c>
      <c r="J28" s="23"/>
    </row>
    <row r="29" spans="1:10" s="5" customFormat="1" ht="12.6" customHeight="1">
      <c r="A29" s="2" t="s">
        <v>12</v>
      </c>
      <c r="B29" s="32">
        <f t="shared" si="0"/>
        <v>4</v>
      </c>
      <c r="C29" s="76">
        <f>COUNTIFS('20-20 Finals'!$A$4:$A$94,C$3,'20-20 Finals'!$K$4:$K$94,$A29)</f>
        <v>4</v>
      </c>
      <c r="D29" s="38" t="s">
        <v>162</v>
      </c>
      <c r="E29" s="39" t="s">
        <v>77</v>
      </c>
      <c r="F29" s="23"/>
      <c r="G29" s="75">
        <f>COUNTIFS('20-20 Finals'!$A$4:$A$94,G$3,'20-20 Finals'!$K$4:$K$94,$A29)</f>
        <v>0</v>
      </c>
      <c r="H29" s="23"/>
      <c r="I29" s="39" t="s">
        <v>77</v>
      </c>
      <c r="J29" s="23"/>
    </row>
    <row r="30" spans="1:10" s="5" customFormat="1" ht="12.6" customHeight="1">
      <c r="A30" s="2" t="s">
        <v>13</v>
      </c>
      <c r="B30" s="32">
        <f t="shared" si="0"/>
        <v>5</v>
      </c>
      <c r="C30" s="76">
        <f>COUNTIFS('20-20 Finals'!$A$4:$A$94,C$3,'20-20 Finals'!$K$4:$K$94,$A30)</f>
        <v>5</v>
      </c>
      <c r="D30" s="38" t="s">
        <v>154</v>
      </c>
      <c r="E30" s="39" t="s">
        <v>77</v>
      </c>
      <c r="F30" s="23"/>
      <c r="G30" s="39" t="s">
        <v>77</v>
      </c>
      <c r="H30" s="23"/>
      <c r="I30" s="39" t="s">
        <v>77</v>
      </c>
      <c r="J30" s="23"/>
    </row>
    <row r="31" spans="1:10" s="5" customFormat="1" ht="12.6" customHeight="1">
      <c r="A31" s="2" t="s">
        <v>14</v>
      </c>
      <c r="B31" s="32">
        <f t="shared" si="0"/>
        <v>2</v>
      </c>
      <c r="C31" s="76">
        <f>COUNTIFS('20-20 Finals'!$A$4:$A$94,C$3,'20-20 Finals'!$K$4:$K$94,$A31)</f>
        <v>2</v>
      </c>
      <c r="D31" s="38" t="s">
        <v>161</v>
      </c>
      <c r="E31" s="39" t="s">
        <v>77</v>
      </c>
      <c r="F31" s="23"/>
      <c r="G31" s="39" t="s">
        <v>77</v>
      </c>
      <c r="H31" s="23"/>
      <c r="I31" s="39" t="s">
        <v>77</v>
      </c>
      <c r="J31" s="23"/>
    </row>
    <row r="32" spans="1:10" s="5" customFormat="1" ht="12.6" customHeight="1">
      <c r="A32" s="2" t="s">
        <v>15</v>
      </c>
      <c r="B32" s="32">
        <f t="shared" si="0"/>
        <v>5</v>
      </c>
      <c r="C32" s="76">
        <f>COUNTIFS('20-20 Finals'!$A$4:$A$94,C$3,'20-20 Finals'!$K$4:$K$94,$A32)</f>
        <v>5</v>
      </c>
      <c r="D32" s="38" t="s">
        <v>153</v>
      </c>
      <c r="E32" s="39" t="s">
        <v>77</v>
      </c>
      <c r="F32" s="23"/>
      <c r="G32" s="39" t="s">
        <v>77</v>
      </c>
      <c r="H32" s="23"/>
      <c r="I32" s="39" t="s">
        <v>77</v>
      </c>
      <c r="J32" s="23"/>
    </row>
    <row r="33" spans="1:10" s="5" customFormat="1" ht="12.6" customHeight="1">
      <c r="A33" s="2" t="s">
        <v>16</v>
      </c>
      <c r="B33" s="32">
        <f t="shared" si="0"/>
        <v>4</v>
      </c>
      <c r="C33" s="76">
        <f>COUNTIFS('20-20 Finals'!$A$4:$A$94,C$3,'20-20 Finals'!$K$4:$K$94,$A33)</f>
        <v>4</v>
      </c>
      <c r="D33" s="38" t="s">
        <v>163</v>
      </c>
      <c r="E33" s="39" t="s">
        <v>77</v>
      </c>
      <c r="F33" s="23"/>
      <c r="G33" s="39" t="s">
        <v>77</v>
      </c>
      <c r="H33" s="23"/>
      <c r="I33" s="39" t="s">
        <v>77</v>
      </c>
      <c r="J33" s="23"/>
    </row>
    <row r="34" spans="1:10" s="5" customFormat="1" ht="12.6" customHeight="1">
      <c r="A34" s="2" t="s">
        <v>17</v>
      </c>
      <c r="B34" s="32">
        <f t="shared" si="0"/>
        <v>3</v>
      </c>
      <c r="C34" s="76">
        <f>COUNTIFS('20-20 Finals'!$A$4:$A$94,C$3,'20-20 Finals'!$K$4:$K$94,$A34)</f>
        <v>1</v>
      </c>
      <c r="D34" s="38" t="s">
        <v>164</v>
      </c>
      <c r="E34" s="75">
        <f>COUNTIFS('20-20 Finals'!$A$4:$A$94,E$3,'20-20 Finals'!$K$4:$K$94,$A34)</f>
        <v>2</v>
      </c>
      <c r="F34" s="23" t="s">
        <v>198</v>
      </c>
      <c r="G34" s="39" t="s">
        <v>77</v>
      </c>
      <c r="H34" s="23"/>
      <c r="I34" s="39" t="s">
        <v>77</v>
      </c>
      <c r="J34" s="23"/>
    </row>
    <row r="35" spans="1:10" s="5" customFormat="1" ht="12.6" customHeight="1">
      <c r="A35" s="2" t="s">
        <v>60</v>
      </c>
      <c r="B35" s="32">
        <f t="shared" si="0"/>
        <v>1</v>
      </c>
      <c r="C35" s="76">
        <f>COUNTIFS('20-20 Finals'!$A$4:$A$94,C$3,'20-20 Finals'!$K$4:$K$94,$A35)</f>
        <v>0</v>
      </c>
      <c r="D35" s="38"/>
      <c r="E35" s="76">
        <f>COUNTIFS('20-20 Finals'!$A$4:$A$94,E$3,'20-20 Finals'!$K$4:$K$94,$A35)</f>
        <v>1</v>
      </c>
      <c r="F35" s="23" t="s">
        <v>199</v>
      </c>
      <c r="G35" s="39" t="s">
        <v>77</v>
      </c>
      <c r="H35" s="23"/>
      <c r="I35" s="39" t="s">
        <v>77</v>
      </c>
      <c r="J35" s="23"/>
    </row>
    <row r="36" spans="1:10" s="5" customFormat="1" ht="12.6" customHeight="1">
      <c r="A36" s="2" t="s">
        <v>61</v>
      </c>
      <c r="B36" s="32">
        <f t="shared" si="0"/>
        <v>6</v>
      </c>
      <c r="C36" s="76">
        <f>COUNTIFS('20-20 Finals'!$A$4:$A$94,C$3,'20-20 Finals'!$K$4:$K$94,$A36)</f>
        <v>4</v>
      </c>
      <c r="D36" s="38" t="s">
        <v>163</v>
      </c>
      <c r="E36" s="76">
        <f>COUNTIFS('20-20 Finals'!$A$4:$A$94,E$3,'20-20 Finals'!$K$4:$K$94,$A36)</f>
        <v>2</v>
      </c>
      <c r="F36" s="23" t="s">
        <v>200</v>
      </c>
      <c r="G36" s="39" t="s">
        <v>77</v>
      </c>
      <c r="H36" s="23"/>
      <c r="I36" s="39" t="s">
        <v>77</v>
      </c>
      <c r="J36" s="23"/>
    </row>
    <row r="37" spans="1:10" s="5" customFormat="1" ht="12.6" customHeight="1">
      <c r="A37" s="2" t="s">
        <v>52</v>
      </c>
      <c r="B37" s="32">
        <f t="shared" si="0"/>
        <v>6</v>
      </c>
      <c r="C37" s="76">
        <f>COUNTIFS('20-20 Finals'!$A$4:$A$94,C$3,'20-20 Finals'!$K$4:$K$94,$A37)</f>
        <v>3</v>
      </c>
      <c r="D37" s="38" t="s">
        <v>165</v>
      </c>
      <c r="E37" s="76">
        <f>COUNTIFS('20-20 Finals'!$A$4:$A$94,E$3,'20-20 Finals'!$K$4:$K$94,$A37)</f>
        <v>3</v>
      </c>
      <c r="F37" s="23" t="s">
        <v>201</v>
      </c>
      <c r="G37" s="39" t="s">
        <v>77</v>
      </c>
      <c r="H37" s="23"/>
      <c r="I37" s="39" t="s">
        <v>77</v>
      </c>
      <c r="J37" s="23"/>
    </row>
    <row r="38" spans="1:10" s="5" customFormat="1" ht="12.6" customHeight="1">
      <c r="A38" s="2" t="s">
        <v>53</v>
      </c>
      <c r="B38" s="32">
        <f t="shared" si="0"/>
        <v>4</v>
      </c>
      <c r="C38" s="76">
        <f>COUNTIFS('20-20 Finals'!$A$4:$A$94,C$3,'20-20 Finals'!$K$4:$K$94,$A38)</f>
        <v>3</v>
      </c>
      <c r="D38" s="38" t="s">
        <v>163</v>
      </c>
      <c r="E38" s="76">
        <f>COUNTIFS('20-20 Finals'!$A$4:$A$94,E$3,'20-20 Finals'!$K$4:$K$94,$A38)</f>
        <v>1</v>
      </c>
      <c r="F38" s="23" t="s">
        <v>202</v>
      </c>
      <c r="G38" s="39" t="s">
        <v>77</v>
      </c>
      <c r="H38" s="23"/>
      <c r="I38" s="39" t="s">
        <v>77</v>
      </c>
      <c r="J38" s="23"/>
    </row>
    <row r="39" spans="1:10" s="5" customFormat="1" ht="12.6" customHeight="1">
      <c r="A39" s="2" t="s">
        <v>54</v>
      </c>
      <c r="B39" s="32">
        <f t="shared" si="0"/>
        <v>4</v>
      </c>
      <c r="C39" s="76">
        <f>COUNTIFS('20-20 Finals'!$A$4:$A$94,C$3,'20-20 Finals'!$K$4:$K$94,$A39)</f>
        <v>1</v>
      </c>
      <c r="D39" s="38" t="s">
        <v>166</v>
      </c>
      <c r="E39" s="76">
        <f>COUNTIFS('20-20 Finals'!$A$4:$A$94,E$3,'20-20 Finals'!$K$4:$K$94,$A39)</f>
        <v>3</v>
      </c>
      <c r="F39" s="23" t="s">
        <v>203</v>
      </c>
      <c r="G39" s="39" t="s">
        <v>77</v>
      </c>
      <c r="H39" s="23"/>
      <c r="I39" s="39" t="s">
        <v>77</v>
      </c>
      <c r="J39" s="23"/>
    </row>
    <row r="40" spans="1:10" s="5" customFormat="1" ht="12.6" customHeight="1">
      <c r="A40" s="2" t="s">
        <v>55</v>
      </c>
      <c r="B40" s="32">
        <f t="shared" si="0"/>
        <v>0</v>
      </c>
      <c r="C40" s="76">
        <f>COUNTIFS('20-20 Finals'!$A$4:$A$94,C$3,'20-20 Finals'!$K$4:$K$94,$A40)</f>
        <v>0</v>
      </c>
      <c r="D40" s="38"/>
      <c r="E40" s="76">
        <f>COUNTIFS('20-20 Finals'!$A$4:$A$94,E$3,'20-20 Finals'!$K$4:$K$94,$A40)</f>
        <v>0</v>
      </c>
      <c r="F40" s="23"/>
      <c r="G40" s="39" t="s">
        <v>77</v>
      </c>
      <c r="H40" s="23"/>
      <c r="I40" s="39" t="s">
        <v>77</v>
      </c>
      <c r="J40" s="23"/>
    </row>
    <row r="41" spans="1:10" s="5" customFormat="1" ht="12.6" customHeight="1">
      <c r="A41" s="2" t="s">
        <v>56</v>
      </c>
      <c r="B41" s="32">
        <f t="shared" si="0"/>
        <v>3</v>
      </c>
      <c r="C41" s="76">
        <f>COUNTIFS('20-20 Finals'!$A$4:$A$94,C$3,'20-20 Finals'!$K$4:$K$94,$A41)</f>
        <v>0</v>
      </c>
      <c r="D41" s="38"/>
      <c r="E41" s="76">
        <f>COUNTIFS('20-20 Finals'!$A$4:$A$94,E$3,'20-20 Finals'!$K$4:$K$94,$A41)</f>
        <v>3</v>
      </c>
      <c r="F41" s="23" t="s">
        <v>203</v>
      </c>
      <c r="G41" s="39" t="s">
        <v>77</v>
      </c>
      <c r="H41" s="23"/>
      <c r="I41" s="39" t="s">
        <v>77</v>
      </c>
      <c r="J41" s="23"/>
    </row>
    <row r="42" spans="1:10" s="5" customFormat="1" ht="12.6" customHeight="1">
      <c r="A42" s="2" t="s">
        <v>57</v>
      </c>
      <c r="B42" s="32">
        <f t="shared" si="0"/>
        <v>2</v>
      </c>
      <c r="C42" s="76">
        <f>COUNTIFS('20-20 Finals'!$A$4:$A$94,C$3,'20-20 Finals'!$K$4:$K$94,$A42)</f>
        <v>1</v>
      </c>
      <c r="D42" s="38" t="s">
        <v>167</v>
      </c>
      <c r="E42" s="76">
        <f>COUNTIFS('20-20 Finals'!$A$4:$A$94,E$3,'20-20 Finals'!$K$4:$K$94,$A42)</f>
        <v>1</v>
      </c>
      <c r="F42" s="23" t="s">
        <v>204</v>
      </c>
      <c r="G42" s="39" t="s">
        <v>77</v>
      </c>
      <c r="H42" s="23"/>
      <c r="I42" s="39" t="s">
        <v>77</v>
      </c>
      <c r="J42" s="23"/>
    </row>
    <row r="43" spans="1:10" s="5" customFormat="1" ht="12.6" customHeight="1">
      <c r="A43" s="2" t="s">
        <v>58</v>
      </c>
      <c r="B43" s="32">
        <f t="shared" si="0"/>
        <v>2</v>
      </c>
      <c r="C43" s="76">
        <f>COUNTIFS('20-20 Finals'!$A$4:$A$94,C$3,'20-20 Finals'!$K$4:$K$94,$A43)</f>
        <v>2</v>
      </c>
      <c r="D43" s="38" t="s">
        <v>168</v>
      </c>
      <c r="E43" s="39" t="s">
        <v>77</v>
      </c>
      <c r="F43" s="23"/>
      <c r="G43" s="39" t="s">
        <v>77</v>
      </c>
      <c r="H43" s="23"/>
      <c r="I43" s="39" t="s">
        <v>77</v>
      </c>
      <c r="J43" s="23"/>
    </row>
    <row r="44" spans="1:10" s="5" customFormat="1" ht="12.6" customHeight="1">
      <c r="A44" s="2" t="s">
        <v>59</v>
      </c>
      <c r="B44" s="32">
        <f t="shared" si="0"/>
        <v>1</v>
      </c>
      <c r="C44" s="76">
        <f>COUNTIFS('20-20 Finals'!$A$4:$A$94,C$3,'20-20 Finals'!$K$4:$K$94,$A44)</f>
        <v>1</v>
      </c>
      <c r="D44" s="38" t="s">
        <v>169</v>
      </c>
      <c r="E44" s="39" t="s">
        <v>77</v>
      </c>
      <c r="F44" s="23"/>
      <c r="G44" s="39" t="s">
        <v>77</v>
      </c>
      <c r="H44" s="23"/>
      <c r="I44" s="39" t="s">
        <v>77</v>
      </c>
      <c r="J44" s="23"/>
    </row>
    <row r="45" spans="1:10" ht="12.6" customHeight="1">
      <c r="A45" s="2" t="s">
        <v>72</v>
      </c>
      <c r="B45" s="32">
        <f t="shared" si="0"/>
        <v>0</v>
      </c>
      <c r="C45" s="76">
        <f>COUNTIFS('20-20 Finals'!$A$4:$A$94,C$3,'20-20 Finals'!$K$4:$K$94,$A45)</f>
        <v>0</v>
      </c>
      <c r="D45" s="38"/>
      <c r="E45" s="39" t="s">
        <v>77</v>
      </c>
      <c r="F45" s="23"/>
      <c r="G45" s="39" t="s">
        <v>77</v>
      </c>
      <c r="H45" s="23"/>
      <c r="I45" s="39" t="s">
        <v>77</v>
      </c>
      <c r="J45" s="23"/>
    </row>
    <row r="46" spans="1:10" ht="12.6" customHeight="1">
      <c r="A46" s="2" t="s">
        <v>51</v>
      </c>
      <c r="B46" s="32">
        <f t="shared" si="0"/>
        <v>0</v>
      </c>
      <c r="C46" s="76">
        <f>COUNTIFS('20-20 Finals'!$A$4:$A$94,C$3,'20-20 Finals'!$K$4:$K$94,$A46)</f>
        <v>0</v>
      </c>
      <c r="D46" s="38"/>
      <c r="E46" s="39" t="s">
        <v>77</v>
      </c>
      <c r="F46" s="23"/>
      <c r="G46" s="39" t="s">
        <v>77</v>
      </c>
      <c r="H46" s="23"/>
      <c r="I46" s="39" t="s">
        <v>77</v>
      </c>
      <c r="J46" s="23"/>
    </row>
    <row r="47" spans="1:10" ht="12.6" customHeight="1">
      <c r="A47" s="2" t="s">
        <v>18</v>
      </c>
      <c r="B47" s="32">
        <f t="shared" si="0"/>
        <v>1</v>
      </c>
      <c r="C47" s="76">
        <f>COUNTIFS('20-20 Finals'!$A$4:$A$94,C$3,'20-20 Finals'!$K$4:$K$94,$A47)</f>
        <v>1</v>
      </c>
      <c r="D47" s="21" t="s">
        <v>170</v>
      </c>
      <c r="E47" s="39" t="s">
        <v>77</v>
      </c>
      <c r="F47" s="23"/>
      <c r="G47" s="39" t="s">
        <v>77</v>
      </c>
      <c r="H47" s="23"/>
      <c r="I47" s="39" t="s">
        <v>77</v>
      </c>
      <c r="J47" s="23"/>
    </row>
    <row r="48" spans="1:10" ht="12.6" customHeight="1">
      <c r="A48" s="2" t="s">
        <v>19</v>
      </c>
      <c r="B48" s="32">
        <f t="shared" si="0"/>
        <v>0</v>
      </c>
      <c r="C48" s="76">
        <f>COUNTIFS('20-20 Finals'!$A$4:$A$94,C$3,'20-20 Finals'!$K$4:$K$94,$A48)</f>
        <v>0</v>
      </c>
      <c r="D48" s="21"/>
      <c r="E48" s="39" t="s">
        <v>77</v>
      </c>
      <c r="F48" s="23"/>
      <c r="G48" s="39" t="s">
        <v>77</v>
      </c>
      <c r="H48" s="23"/>
      <c r="I48" s="39" t="s">
        <v>77</v>
      </c>
      <c r="J48" s="23"/>
    </row>
    <row r="49" spans="1:10" ht="12.6" customHeight="1">
      <c r="A49" s="2" t="s">
        <v>20</v>
      </c>
      <c r="B49" s="32">
        <f t="shared" si="0"/>
        <v>1</v>
      </c>
      <c r="C49" s="76">
        <f>COUNTIFS('20-20 Finals'!$A$4:$A$94,C$3,'20-20 Finals'!$K$4:$K$94,$A49)</f>
        <v>1</v>
      </c>
      <c r="D49" s="21" t="s">
        <v>170</v>
      </c>
      <c r="E49" s="39" t="s">
        <v>77</v>
      </c>
      <c r="F49" s="23"/>
      <c r="G49" s="39" t="s">
        <v>77</v>
      </c>
      <c r="H49" s="23"/>
      <c r="I49" s="39" t="s">
        <v>77</v>
      </c>
      <c r="J49" s="23"/>
    </row>
    <row r="50" spans="1:10" ht="12.6" customHeight="1">
      <c r="A50" s="2" t="s">
        <v>21</v>
      </c>
      <c r="B50" s="32">
        <f t="shared" si="0"/>
        <v>1</v>
      </c>
      <c r="C50" s="76">
        <f>COUNTIFS('20-20 Finals'!$A$4:$A$94,C$3,'20-20 Finals'!$K$4:$K$94,$A50)</f>
        <v>1</v>
      </c>
      <c r="D50" s="21" t="s">
        <v>171</v>
      </c>
      <c r="E50" s="39" t="s">
        <v>77</v>
      </c>
      <c r="F50" s="23"/>
      <c r="G50" s="39" t="s">
        <v>77</v>
      </c>
      <c r="H50" s="23"/>
      <c r="I50" s="39" t="s">
        <v>77</v>
      </c>
      <c r="J50" s="23"/>
    </row>
    <row r="51" spans="1:10" ht="12.6" customHeight="1">
      <c r="A51" s="2" t="s">
        <v>22</v>
      </c>
      <c r="B51" s="32">
        <f t="shared" si="0"/>
        <v>0</v>
      </c>
      <c r="C51" s="76">
        <f>COUNTIFS('20-20 Finals'!$A$4:$A$94,C$3,'20-20 Finals'!$K$4:$K$94,$A51)</f>
        <v>0</v>
      </c>
      <c r="D51" s="21"/>
      <c r="E51" s="39" t="s">
        <v>77</v>
      </c>
      <c r="F51" s="23"/>
      <c r="G51" s="39" t="s">
        <v>77</v>
      </c>
      <c r="H51" s="23"/>
      <c r="I51" s="39" t="s">
        <v>77</v>
      </c>
      <c r="J51" s="23"/>
    </row>
    <row r="52" spans="1:10" ht="12.6" customHeight="1">
      <c r="A52" s="2" t="s">
        <v>23</v>
      </c>
      <c r="B52" s="32">
        <f t="shared" si="0"/>
        <v>1</v>
      </c>
      <c r="C52" s="76">
        <f>COUNTIFS('20-20 Finals'!$A$4:$A$94,C$3,'20-20 Finals'!$K$4:$K$94,$A52)</f>
        <v>1</v>
      </c>
      <c r="D52" s="21" t="s">
        <v>172</v>
      </c>
      <c r="E52" s="39" t="s">
        <v>77</v>
      </c>
      <c r="F52" s="23"/>
      <c r="G52" s="39" t="s">
        <v>77</v>
      </c>
      <c r="H52" s="23"/>
      <c r="I52" s="39" t="s">
        <v>77</v>
      </c>
      <c r="J52" s="23"/>
    </row>
    <row r="53" spans="1:10" ht="12.6" customHeight="1">
      <c r="A53" s="2" t="s">
        <v>24</v>
      </c>
      <c r="B53" s="32">
        <f t="shared" si="0"/>
        <v>1</v>
      </c>
      <c r="C53" s="76">
        <f>COUNTIFS('20-20 Finals'!$A$4:$A$94,C$3,'20-20 Finals'!$K$4:$K$94,$A53)</f>
        <v>1</v>
      </c>
      <c r="D53" s="21" t="s">
        <v>173</v>
      </c>
      <c r="E53" s="39" t="s">
        <v>77</v>
      </c>
      <c r="F53" s="23"/>
      <c r="G53" s="39" t="s">
        <v>77</v>
      </c>
      <c r="H53" s="23"/>
      <c r="I53" s="39" t="s">
        <v>77</v>
      </c>
      <c r="J53" s="23"/>
    </row>
    <row r="54" spans="1:10" ht="12.6" customHeight="1">
      <c r="A54" s="2" t="s">
        <v>25</v>
      </c>
      <c r="B54" s="32">
        <f t="shared" si="0"/>
        <v>0</v>
      </c>
      <c r="C54" s="76">
        <f>COUNTIFS('20-20 Finals'!$A$4:$A$94,C$3,'20-20 Finals'!$K$4:$K$94,$A54)</f>
        <v>0</v>
      </c>
      <c r="D54" s="21"/>
      <c r="E54" s="39" t="s">
        <v>77</v>
      </c>
      <c r="F54" s="23"/>
      <c r="G54" s="39" t="s">
        <v>77</v>
      </c>
      <c r="H54" s="23"/>
      <c r="I54" s="39" t="s">
        <v>77</v>
      </c>
      <c r="J54" s="23"/>
    </row>
    <row r="55" spans="1:10" ht="12.6" customHeight="1">
      <c r="A55" s="2" t="s">
        <v>26</v>
      </c>
      <c r="B55" s="32">
        <f t="shared" ref="B55:B81" si="1">SUM(C55:J55)</f>
        <v>0</v>
      </c>
      <c r="C55" s="76">
        <f>COUNTIFS('20-20 Finals'!$A$4:$A$94,C$3,'20-20 Finals'!$K$4:$K$94,$A55)</f>
        <v>0</v>
      </c>
      <c r="D55" s="21"/>
      <c r="E55" s="39" t="s">
        <v>77</v>
      </c>
      <c r="F55" s="23"/>
      <c r="G55" s="39" t="s">
        <v>77</v>
      </c>
      <c r="H55" s="23"/>
      <c r="I55" s="39" t="s">
        <v>77</v>
      </c>
      <c r="J55" s="23"/>
    </row>
    <row r="56" spans="1:10" ht="12.6" customHeight="1">
      <c r="A56" s="2" t="s">
        <v>27</v>
      </c>
      <c r="B56" s="32">
        <f t="shared" si="1"/>
        <v>0</v>
      </c>
      <c r="C56" s="76">
        <f>COUNTIFS('20-20 Finals'!$A$4:$A$94,C$3,'20-20 Finals'!$K$4:$K$94,$A56)</f>
        <v>0</v>
      </c>
      <c r="D56" s="21"/>
      <c r="E56" s="39" t="s">
        <v>77</v>
      </c>
      <c r="F56" s="23"/>
      <c r="G56" s="39" t="s">
        <v>77</v>
      </c>
      <c r="H56" s="23"/>
      <c r="I56" s="39" t="s">
        <v>77</v>
      </c>
      <c r="J56" s="23"/>
    </row>
    <row r="57" spans="1:10" ht="12.6" customHeight="1">
      <c r="A57" s="2" t="s">
        <v>28</v>
      </c>
      <c r="B57" s="32">
        <f t="shared" si="1"/>
        <v>0</v>
      </c>
      <c r="C57" s="76">
        <f>COUNTIFS('20-20 Finals'!$A$4:$A$94,C$3,'20-20 Finals'!$K$4:$K$94,$A57)</f>
        <v>0</v>
      </c>
      <c r="D57" s="21"/>
      <c r="E57" s="39" t="s">
        <v>77</v>
      </c>
      <c r="F57" s="23"/>
      <c r="G57" s="39" t="s">
        <v>77</v>
      </c>
      <c r="H57" s="23"/>
      <c r="I57" s="39" t="s">
        <v>77</v>
      </c>
      <c r="J57" s="23"/>
    </row>
    <row r="58" spans="1:10" ht="12.6" customHeight="1">
      <c r="A58" s="2" t="s">
        <v>29</v>
      </c>
      <c r="B58" s="32">
        <f t="shared" si="1"/>
        <v>0</v>
      </c>
      <c r="C58" s="76">
        <f>COUNTIFS('20-20 Finals'!$A$4:$A$94,C$3,'20-20 Finals'!$K$4:$K$94,$A58)</f>
        <v>0</v>
      </c>
      <c r="D58" s="21"/>
      <c r="E58" s="39" t="s">
        <v>77</v>
      </c>
      <c r="F58" s="23"/>
      <c r="G58" s="39" t="s">
        <v>77</v>
      </c>
      <c r="H58" s="23"/>
      <c r="I58" s="39" t="s">
        <v>77</v>
      </c>
      <c r="J58" s="23"/>
    </row>
    <row r="59" spans="1:10" ht="12.6" customHeight="1">
      <c r="A59" s="2" t="s">
        <v>30</v>
      </c>
      <c r="B59" s="32">
        <f t="shared" si="1"/>
        <v>0</v>
      </c>
      <c r="C59" s="76">
        <f>COUNTIFS('20-20 Finals'!$A$4:$A$94,C$3,'20-20 Finals'!$K$4:$K$94,$A59)</f>
        <v>0</v>
      </c>
      <c r="D59" s="21"/>
      <c r="E59" s="39" t="s">
        <v>77</v>
      </c>
      <c r="F59" s="23"/>
      <c r="G59" s="39" t="s">
        <v>77</v>
      </c>
      <c r="H59" s="23"/>
      <c r="I59" s="39" t="s">
        <v>77</v>
      </c>
      <c r="J59" s="23"/>
    </row>
    <row r="60" spans="1:10" ht="12.6" customHeight="1">
      <c r="A60" s="2" t="s">
        <v>31</v>
      </c>
      <c r="B60" s="32">
        <f t="shared" si="1"/>
        <v>0</v>
      </c>
      <c r="C60" s="76">
        <f>COUNTIFS('20-20 Finals'!$A$4:$A$94,C$3,'20-20 Finals'!$K$4:$K$94,$A60)</f>
        <v>0</v>
      </c>
      <c r="D60" s="21"/>
      <c r="E60" s="39" t="s">
        <v>77</v>
      </c>
      <c r="F60" s="23"/>
      <c r="G60" s="39" t="s">
        <v>77</v>
      </c>
      <c r="H60" s="23"/>
      <c r="I60" s="39" t="s">
        <v>77</v>
      </c>
      <c r="J60" s="23"/>
    </row>
    <row r="61" spans="1:10" ht="12.6" customHeight="1">
      <c r="A61" s="2" t="s">
        <v>32</v>
      </c>
      <c r="B61" s="32">
        <f t="shared" si="1"/>
        <v>0</v>
      </c>
      <c r="C61" s="76">
        <f>COUNTIFS('20-20 Finals'!$A$4:$A$94,C$3,'20-20 Finals'!$K$4:$K$94,$A61)</f>
        <v>0</v>
      </c>
      <c r="D61" s="21"/>
      <c r="E61" s="39" t="s">
        <v>77</v>
      </c>
      <c r="F61" s="23"/>
      <c r="G61" s="39" t="s">
        <v>77</v>
      </c>
      <c r="H61" s="23"/>
      <c r="I61" s="39" t="s">
        <v>77</v>
      </c>
      <c r="J61" s="23"/>
    </row>
    <row r="62" spans="1:10" ht="12.6" customHeight="1">
      <c r="A62" s="2" t="s">
        <v>33</v>
      </c>
      <c r="B62" s="32">
        <f t="shared" si="1"/>
        <v>0</v>
      </c>
      <c r="C62" s="76">
        <f>COUNTIFS('20-20 Finals'!$A$4:$A$94,C$3,'20-20 Finals'!$K$4:$K$94,$A62)</f>
        <v>0</v>
      </c>
      <c r="D62" s="21"/>
      <c r="E62" s="39" t="s">
        <v>77</v>
      </c>
      <c r="F62" s="23"/>
      <c r="G62" s="39" t="s">
        <v>77</v>
      </c>
      <c r="H62" s="23"/>
      <c r="I62" s="39" t="s">
        <v>77</v>
      </c>
      <c r="J62" s="23"/>
    </row>
    <row r="63" spans="1:10" ht="12.6" customHeight="1">
      <c r="A63" s="2" t="s">
        <v>34</v>
      </c>
      <c r="B63" s="32">
        <f t="shared" si="1"/>
        <v>0</v>
      </c>
      <c r="C63" s="76">
        <f>COUNTIFS('20-20 Finals'!$A$4:$A$94,C$3,'20-20 Finals'!$K$4:$K$94,$A63)</f>
        <v>0</v>
      </c>
      <c r="D63" s="21"/>
      <c r="E63" s="39" t="s">
        <v>77</v>
      </c>
      <c r="F63" s="23"/>
      <c r="G63" s="39" t="s">
        <v>77</v>
      </c>
      <c r="H63" s="23"/>
      <c r="I63" s="39" t="s">
        <v>77</v>
      </c>
      <c r="J63" s="23"/>
    </row>
    <row r="64" spans="1:10" ht="12.6" customHeight="1">
      <c r="A64" s="2" t="s">
        <v>35</v>
      </c>
      <c r="B64" s="32">
        <f t="shared" si="1"/>
        <v>0</v>
      </c>
      <c r="C64" s="76">
        <f>COUNTIFS('20-20 Finals'!$A$4:$A$94,C$3,'20-20 Finals'!$K$4:$K$94,$A64)</f>
        <v>0</v>
      </c>
      <c r="D64" s="21"/>
      <c r="E64" s="39" t="s">
        <v>77</v>
      </c>
      <c r="F64" s="23"/>
      <c r="G64" s="39" t="s">
        <v>77</v>
      </c>
      <c r="H64" s="23"/>
      <c r="I64" s="39" t="s">
        <v>77</v>
      </c>
      <c r="J64" s="23"/>
    </row>
    <row r="65" spans="1:10" ht="12.6" customHeight="1">
      <c r="A65" s="2" t="s">
        <v>36</v>
      </c>
      <c r="B65" s="32">
        <f t="shared" si="1"/>
        <v>0</v>
      </c>
      <c r="C65" s="76">
        <f>COUNTIFS('20-20 Finals'!$A$4:$A$94,C$3,'20-20 Finals'!$K$4:$K$94,$A65)</f>
        <v>0</v>
      </c>
      <c r="D65" s="21"/>
      <c r="E65" s="39" t="s">
        <v>77</v>
      </c>
      <c r="F65" s="23"/>
      <c r="G65" s="39" t="s">
        <v>77</v>
      </c>
      <c r="H65" s="23"/>
      <c r="I65" s="39" t="s">
        <v>77</v>
      </c>
      <c r="J65" s="23"/>
    </row>
    <row r="66" spans="1:10" ht="12.6" customHeight="1">
      <c r="A66" s="2" t="s">
        <v>37</v>
      </c>
      <c r="B66" s="32">
        <f t="shared" si="1"/>
        <v>2</v>
      </c>
      <c r="C66" s="76">
        <f>COUNTIFS('20-20 Finals'!$A$4:$A$94,C$3,'20-20 Finals'!$K$4:$K$94,$A66)</f>
        <v>2</v>
      </c>
      <c r="D66" s="21" t="s">
        <v>174</v>
      </c>
      <c r="E66" s="39" t="s">
        <v>77</v>
      </c>
      <c r="F66" s="23"/>
      <c r="G66" s="39" t="s">
        <v>77</v>
      </c>
      <c r="H66" s="23"/>
      <c r="I66" s="39" t="s">
        <v>77</v>
      </c>
      <c r="J66" s="23"/>
    </row>
    <row r="67" spans="1:10" ht="12.6" customHeight="1">
      <c r="A67" s="2" t="s">
        <v>38</v>
      </c>
      <c r="B67" s="32">
        <f t="shared" si="1"/>
        <v>2</v>
      </c>
      <c r="C67" s="76">
        <f>COUNTIFS('20-20 Finals'!$A$4:$A$94,C$3,'20-20 Finals'!$K$4:$K$94,$A67)</f>
        <v>2</v>
      </c>
      <c r="D67" s="21" t="s">
        <v>174</v>
      </c>
      <c r="E67" s="39" t="s">
        <v>77</v>
      </c>
      <c r="F67" s="23"/>
      <c r="G67" s="39" t="s">
        <v>77</v>
      </c>
      <c r="H67" s="23"/>
      <c r="I67" s="39" t="s">
        <v>77</v>
      </c>
      <c r="J67" s="23"/>
    </row>
    <row r="68" spans="1:10" ht="12.6" customHeight="1">
      <c r="A68" s="2" t="s">
        <v>39</v>
      </c>
      <c r="B68" s="32">
        <f t="shared" si="1"/>
        <v>0</v>
      </c>
      <c r="C68" s="76">
        <f>COUNTIFS('20-20 Finals'!$A$4:$A$94,C$3,'20-20 Finals'!$K$4:$K$94,$A68)</f>
        <v>0</v>
      </c>
      <c r="D68" s="21"/>
      <c r="E68" s="39" t="s">
        <v>77</v>
      </c>
      <c r="F68" s="23"/>
      <c r="G68" s="39" t="s">
        <v>77</v>
      </c>
      <c r="H68" s="23"/>
      <c r="I68" s="39" t="s">
        <v>77</v>
      </c>
      <c r="J68" s="23"/>
    </row>
    <row r="69" spans="1:10" ht="12.6" customHeight="1">
      <c r="A69" s="2" t="s">
        <v>40</v>
      </c>
      <c r="B69" s="32">
        <f t="shared" si="1"/>
        <v>2</v>
      </c>
      <c r="C69" s="76">
        <f>COUNTIFS('20-20 Finals'!$A$4:$A$94,C$3,'20-20 Finals'!$K$4:$K$94,$A69)</f>
        <v>2</v>
      </c>
      <c r="D69" s="21" t="s">
        <v>175</v>
      </c>
      <c r="E69" s="39" t="s">
        <v>77</v>
      </c>
      <c r="F69" s="23"/>
      <c r="G69" s="39" t="s">
        <v>77</v>
      </c>
      <c r="H69" s="23"/>
      <c r="I69" s="39" t="s">
        <v>77</v>
      </c>
      <c r="J69" s="23"/>
    </row>
    <row r="70" spans="1:10" ht="12.6" customHeight="1">
      <c r="A70" s="2" t="s">
        <v>41</v>
      </c>
      <c r="B70" s="32">
        <f t="shared" si="1"/>
        <v>1</v>
      </c>
      <c r="C70" s="76">
        <f>COUNTIFS('20-20 Finals'!$A$4:$A$94,C$3,'20-20 Finals'!$K$4:$K$94,$A70)</f>
        <v>1</v>
      </c>
      <c r="D70" s="21" t="s">
        <v>176</v>
      </c>
      <c r="E70" s="39" t="s">
        <v>77</v>
      </c>
      <c r="F70" s="23"/>
      <c r="G70" s="39" t="s">
        <v>77</v>
      </c>
      <c r="H70" s="23"/>
      <c r="I70" s="39" t="s">
        <v>77</v>
      </c>
      <c r="J70" s="23"/>
    </row>
    <row r="71" spans="1:10" ht="12.6" customHeight="1">
      <c r="A71" s="2" t="s">
        <v>42</v>
      </c>
      <c r="B71" s="32">
        <f t="shared" si="1"/>
        <v>0</v>
      </c>
      <c r="C71" s="76">
        <f>COUNTIFS('20-20 Finals'!$A$4:$A$94,C$3,'20-20 Finals'!$K$4:$K$94,$A71)</f>
        <v>0</v>
      </c>
      <c r="D71" s="23"/>
      <c r="E71" s="39" t="s">
        <v>77</v>
      </c>
      <c r="F71" s="23"/>
      <c r="G71" s="39" t="s">
        <v>77</v>
      </c>
      <c r="H71" s="23"/>
      <c r="I71" s="39" t="s">
        <v>77</v>
      </c>
      <c r="J71" s="23"/>
    </row>
    <row r="72" spans="1:10" ht="12.6" customHeight="1">
      <c r="A72" s="2" t="s">
        <v>43</v>
      </c>
      <c r="B72" s="32">
        <f t="shared" si="1"/>
        <v>0</v>
      </c>
      <c r="C72" s="76">
        <f>COUNTIFS('20-20 Finals'!$A$4:$A$94,C$3,'20-20 Finals'!$K$4:$K$94,$A72)</f>
        <v>0</v>
      </c>
      <c r="D72" s="23"/>
      <c r="E72" s="39" t="s">
        <v>77</v>
      </c>
      <c r="F72" s="23"/>
      <c r="G72" s="39" t="s">
        <v>77</v>
      </c>
      <c r="H72" s="23"/>
      <c r="I72" s="39" t="s">
        <v>77</v>
      </c>
      <c r="J72" s="23"/>
    </row>
    <row r="73" spans="1:10" ht="12.6" customHeight="1">
      <c r="A73" s="2" t="s">
        <v>44</v>
      </c>
      <c r="B73" s="32">
        <f t="shared" si="1"/>
        <v>0</v>
      </c>
      <c r="C73" s="76">
        <f>COUNTIFS('20-20 Finals'!$A$4:$A$94,C$3,'20-20 Finals'!$K$4:$K$94,$A73)</f>
        <v>0</v>
      </c>
      <c r="D73" s="23"/>
      <c r="E73" s="39" t="s">
        <v>77</v>
      </c>
      <c r="F73" s="23"/>
      <c r="G73" s="39" t="s">
        <v>77</v>
      </c>
      <c r="H73" s="23"/>
      <c r="I73" s="39" t="s">
        <v>77</v>
      </c>
      <c r="J73" s="23"/>
    </row>
    <row r="74" spans="1:10" ht="12.6" customHeight="1">
      <c r="A74" s="2" t="s">
        <v>45</v>
      </c>
      <c r="B74" s="32">
        <f t="shared" si="1"/>
        <v>0</v>
      </c>
      <c r="C74" s="76">
        <f>COUNTIFS('20-20 Finals'!$A$4:$A$94,C$3,'20-20 Finals'!$K$4:$K$94,$A74)</f>
        <v>0</v>
      </c>
      <c r="D74" s="23"/>
      <c r="E74" s="39" t="s">
        <v>77</v>
      </c>
      <c r="F74" s="23"/>
      <c r="G74" s="39" t="s">
        <v>77</v>
      </c>
      <c r="H74" s="23"/>
      <c r="I74" s="39" t="s">
        <v>77</v>
      </c>
      <c r="J74" s="23"/>
    </row>
    <row r="75" spans="1:10" ht="12.6" customHeight="1">
      <c r="A75" s="2" t="s">
        <v>46</v>
      </c>
      <c r="B75" s="32">
        <f t="shared" si="1"/>
        <v>0</v>
      </c>
      <c r="C75" s="76">
        <f>COUNTIFS('20-20 Finals'!$A$4:$A$94,C$3,'20-20 Finals'!$K$4:$K$94,$A75)</f>
        <v>0</v>
      </c>
      <c r="D75" s="23"/>
      <c r="E75" s="39" t="s">
        <v>77</v>
      </c>
      <c r="F75" s="23"/>
      <c r="G75" s="39" t="s">
        <v>77</v>
      </c>
      <c r="H75" s="23"/>
      <c r="I75" s="39" t="s">
        <v>77</v>
      </c>
      <c r="J75" s="23"/>
    </row>
    <row r="76" spans="1:10" ht="12.6" customHeight="1">
      <c r="A76" s="2" t="s">
        <v>47</v>
      </c>
      <c r="B76" s="32">
        <f t="shared" si="1"/>
        <v>0</v>
      </c>
      <c r="C76" s="76">
        <f>COUNTIFS('20-20 Finals'!$A$4:$A$94,C$3,'20-20 Finals'!$K$4:$K$94,$A76)</f>
        <v>0</v>
      </c>
      <c r="D76" s="23"/>
      <c r="E76" s="39" t="s">
        <v>77</v>
      </c>
      <c r="F76" s="23"/>
      <c r="G76" s="39" t="s">
        <v>77</v>
      </c>
      <c r="H76" s="23"/>
      <c r="I76" s="39" t="s">
        <v>77</v>
      </c>
      <c r="J76" s="23"/>
    </row>
    <row r="77" spans="1:10" ht="12.6" customHeight="1">
      <c r="A77" s="2" t="s">
        <v>48</v>
      </c>
      <c r="B77" s="32">
        <f t="shared" si="1"/>
        <v>0</v>
      </c>
      <c r="C77" s="76">
        <f>COUNTIFS('20-20 Finals'!$A$4:$A$94,C$3,'20-20 Finals'!$K$4:$K$94,$A77)</f>
        <v>0</v>
      </c>
      <c r="D77" s="23"/>
      <c r="E77" s="39" t="s">
        <v>77</v>
      </c>
      <c r="F77" s="23"/>
      <c r="G77" s="39" t="s">
        <v>77</v>
      </c>
      <c r="H77" s="23"/>
      <c r="I77" s="39" t="s">
        <v>77</v>
      </c>
      <c r="J77" s="23"/>
    </row>
    <row r="78" spans="1:10" ht="12.6" customHeight="1">
      <c r="A78" s="2" t="s">
        <v>78</v>
      </c>
      <c r="B78" s="32">
        <f t="shared" si="1"/>
        <v>0</v>
      </c>
      <c r="C78" s="76">
        <f>COUNTIFS('20-20 Finals'!$A$4:$A$94,C$3,'20-20 Finals'!$K$4:$K$94,$A78)</f>
        <v>0</v>
      </c>
      <c r="D78" s="23"/>
      <c r="E78" s="39" t="s">
        <v>77</v>
      </c>
      <c r="F78" s="23"/>
      <c r="G78" s="39" t="s">
        <v>77</v>
      </c>
      <c r="H78" s="23"/>
      <c r="I78" s="39" t="s">
        <v>77</v>
      </c>
      <c r="J78" s="23"/>
    </row>
    <row r="79" spans="1:10" ht="12.6" customHeight="1">
      <c r="A79" s="2" t="s">
        <v>79</v>
      </c>
      <c r="B79" s="32">
        <f t="shared" si="1"/>
        <v>0</v>
      </c>
      <c r="C79" s="76">
        <f>COUNTIFS('20-20 Finals'!$A$4:$A$94,C$3,'20-20 Finals'!$K$4:$K$94,$A79)</f>
        <v>0</v>
      </c>
      <c r="D79" s="23"/>
      <c r="E79" s="39" t="s">
        <v>77</v>
      </c>
      <c r="F79" s="23"/>
      <c r="G79" s="39" t="s">
        <v>77</v>
      </c>
      <c r="H79" s="23"/>
      <c r="I79" s="39" t="s">
        <v>77</v>
      </c>
      <c r="J79" s="23"/>
    </row>
    <row r="80" spans="1:10" ht="12.6" customHeight="1">
      <c r="A80" s="2" t="s">
        <v>80</v>
      </c>
      <c r="B80" s="32">
        <f t="shared" si="1"/>
        <v>0</v>
      </c>
      <c r="C80" s="76">
        <f>COUNTIFS('20-20 Finals'!$A$4:$A$94,C$3,'20-20 Finals'!$K$4:$K$94,$A80)</f>
        <v>0</v>
      </c>
      <c r="D80" s="23"/>
      <c r="E80" s="39" t="s">
        <v>77</v>
      </c>
      <c r="F80" s="21"/>
      <c r="G80" s="39" t="s">
        <v>77</v>
      </c>
      <c r="H80" s="21"/>
      <c r="I80" s="39" t="s">
        <v>77</v>
      </c>
      <c r="J80" s="21"/>
    </row>
    <row r="81" spans="1:10" ht="12.6" customHeight="1">
      <c r="A81" s="2" t="s">
        <v>85</v>
      </c>
      <c r="B81" s="32">
        <f t="shared" si="1"/>
        <v>0</v>
      </c>
      <c r="C81" s="76">
        <f>COUNTIFS('20-20 Finals'!$A$4:$A$94,C$3,'20-20 Finals'!$K$4:$K$94,$A81)</f>
        <v>0</v>
      </c>
      <c r="D81" s="23"/>
      <c r="E81" s="39" t="s">
        <v>77</v>
      </c>
      <c r="F81" s="21"/>
      <c r="G81" s="39" t="s">
        <v>77</v>
      </c>
      <c r="H81" s="21"/>
      <c r="I81" s="39" t="s">
        <v>77</v>
      </c>
      <c r="J81" s="21"/>
    </row>
    <row r="82" spans="1:10" ht="12.6" customHeight="1">
      <c r="A82" s="2" t="s">
        <v>213</v>
      </c>
      <c r="B82" s="32">
        <f t="shared" ref="B82:B89" si="2">SUM(C82:J82)</f>
        <v>0</v>
      </c>
      <c r="C82" s="76">
        <f>COUNTIFS('20-20 Finals'!$A$4:$A$94,C$3,'20-20 Finals'!$K$4:$K$94,$A82)</f>
        <v>0</v>
      </c>
      <c r="D82" s="23"/>
      <c r="E82" s="39" t="s">
        <v>77</v>
      </c>
      <c r="F82" s="21"/>
      <c r="G82" s="39" t="s">
        <v>77</v>
      </c>
      <c r="H82" s="21"/>
      <c r="I82" s="39" t="s">
        <v>77</v>
      </c>
      <c r="J82" s="21"/>
    </row>
    <row r="83" spans="1:10" ht="12.6" customHeight="1">
      <c r="A83" s="2" t="s">
        <v>220</v>
      </c>
      <c r="B83" s="32">
        <f t="shared" si="2"/>
        <v>0</v>
      </c>
      <c r="C83" s="76">
        <f>COUNTIFS('20-20 Finals'!$A$4:$A$94,C$3,'20-20 Finals'!$K$4:$K$94,$A83)</f>
        <v>0</v>
      </c>
      <c r="D83" s="23"/>
      <c r="E83" s="39" t="s">
        <v>77</v>
      </c>
      <c r="F83" s="21"/>
      <c r="G83" s="39" t="s">
        <v>77</v>
      </c>
      <c r="H83" s="21"/>
      <c r="I83" s="39" t="s">
        <v>77</v>
      </c>
      <c r="J83" s="21"/>
    </row>
    <row r="84" spans="1:10" ht="12.6" customHeight="1">
      <c r="A84" s="2" t="s">
        <v>225</v>
      </c>
      <c r="B84" s="32">
        <f t="shared" si="2"/>
        <v>0</v>
      </c>
      <c r="C84" s="76">
        <f>COUNTIFS('20-20 Finals'!$A$4:$A$94,C$3,'20-20 Finals'!$K$4:$K$94,$A84)</f>
        <v>0</v>
      </c>
      <c r="D84" s="23"/>
      <c r="E84" s="39" t="s">
        <v>77</v>
      </c>
      <c r="F84" s="21"/>
      <c r="G84" s="39" t="s">
        <v>77</v>
      </c>
      <c r="H84" s="21"/>
      <c r="I84" s="39" t="s">
        <v>77</v>
      </c>
      <c r="J84" s="21"/>
    </row>
    <row r="85" spans="1:10" ht="12.6" customHeight="1">
      <c r="A85" s="2" t="s">
        <v>226</v>
      </c>
      <c r="B85" s="32">
        <f t="shared" si="2"/>
        <v>0</v>
      </c>
      <c r="C85" s="76">
        <f>COUNTIFS('20-20 Finals'!$A$4:$A$94,C$3,'20-20 Finals'!$K$4:$K$94,$A85)</f>
        <v>0</v>
      </c>
      <c r="D85" s="23"/>
      <c r="E85" s="39" t="s">
        <v>77</v>
      </c>
      <c r="F85" s="21"/>
      <c r="G85" s="39" t="s">
        <v>77</v>
      </c>
      <c r="H85" s="21"/>
      <c r="I85" s="39" t="s">
        <v>77</v>
      </c>
      <c r="J85" s="21"/>
    </row>
    <row r="86" spans="1:10" ht="12.6" customHeight="1">
      <c r="A86" s="2" t="s">
        <v>231</v>
      </c>
      <c r="B86" s="32">
        <f t="shared" si="2"/>
        <v>0</v>
      </c>
      <c r="C86" s="76">
        <f>COUNTIFS('20-20 Finals'!$A$4:$A$94,C$3,'20-20 Finals'!$K$4:$K$94,$A86)</f>
        <v>0</v>
      </c>
      <c r="D86" s="23"/>
      <c r="E86" s="39" t="s">
        <v>77</v>
      </c>
      <c r="F86" s="21"/>
      <c r="G86" s="39" t="s">
        <v>77</v>
      </c>
      <c r="H86" s="21"/>
      <c r="I86" s="39" t="s">
        <v>77</v>
      </c>
      <c r="J86" s="21"/>
    </row>
    <row r="87" spans="1:10" ht="12.6" customHeight="1">
      <c r="A87" s="2" t="s">
        <v>233</v>
      </c>
      <c r="B87" s="32">
        <f t="shared" ref="B87" si="3">SUM(C87:J87)</f>
        <v>0</v>
      </c>
      <c r="C87" s="76">
        <f>COUNTIFS('20-20 Finals'!$A$4:$A$94,C$3,'20-20 Finals'!$K$4:$K$94,$A87)</f>
        <v>0</v>
      </c>
      <c r="D87" s="23"/>
      <c r="E87" s="39" t="s">
        <v>77</v>
      </c>
      <c r="F87" s="21"/>
      <c r="G87" s="39" t="s">
        <v>77</v>
      </c>
      <c r="H87" s="21"/>
      <c r="I87" s="39" t="s">
        <v>77</v>
      </c>
      <c r="J87" s="21"/>
    </row>
    <row r="88" spans="1:10" ht="12.6" customHeight="1">
      <c r="A88" s="2" t="s">
        <v>234</v>
      </c>
      <c r="B88" s="32">
        <f t="shared" si="2"/>
        <v>0</v>
      </c>
      <c r="C88" s="76">
        <f>COUNTIFS('20-20 Finals'!$A$4:$A$94,C$3,'20-20 Finals'!$K$4:$K$94,$A88)</f>
        <v>0</v>
      </c>
      <c r="D88" s="23"/>
      <c r="E88" s="39" t="s">
        <v>77</v>
      </c>
      <c r="F88" s="21"/>
      <c r="G88" s="39" t="s">
        <v>77</v>
      </c>
      <c r="H88" s="21"/>
      <c r="I88" s="39" t="s">
        <v>77</v>
      </c>
      <c r="J88" s="21"/>
    </row>
    <row r="89" spans="1:10" ht="12.6" customHeight="1">
      <c r="A89" s="2" t="s">
        <v>235</v>
      </c>
      <c r="B89" s="32">
        <f t="shared" si="2"/>
        <v>1</v>
      </c>
      <c r="C89" s="76">
        <f>COUNTIFS('20-20 Finals'!$A$4:$A$94,C$3,'20-20 Finals'!$K$4:$K$94,$A89)</f>
        <v>1</v>
      </c>
      <c r="D89" s="23" t="s">
        <v>239</v>
      </c>
      <c r="E89" s="39" t="s">
        <v>77</v>
      </c>
      <c r="F89" s="21"/>
      <c r="G89" s="39" t="s">
        <v>77</v>
      </c>
      <c r="H89" s="21"/>
      <c r="I89" s="39" t="s">
        <v>77</v>
      </c>
      <c r="J89" s="21"/>
    </row>
    <row r="90" spans="1:10" ht="12.6" customHeight="1">
      <c r="A90" s="2" t="s">
        <v>240</v>
      </c>
      <c r="B90" s="32">
        <f t="shared" ref="B90" si="4">SUM(C90:J90)</f>
        <v>0</v>
      </c>
      <c r="C90" s="76">
        <f>COUNTIFS('20-20 Finals'!$A$4:$A$94,C$3,'20-20 Finals'!$K$4:$K$94,$A90)</f>
        <v>0</v>
      </c>
      <c r="D90" s="23"/>
      <c r="E90" s="39" t="s">
        <v>77</v>
      </c>
      <c r="F90" s="21"/>
      <c r="G90" s="39" t="s">
        <v>77</v>
      </c>
      <c r="H90" s="21"/>
      <c r="I90" s="39" t="s">
        <v>77</v>
      </c>
      <c r="J90" s="21"/>
    </row>
    <row r="91" spans="1:10" ht="12.6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1">
    <mergeCell ref="A1:F2"/>
  </mergeCells>
  <conditionalFormatting sqref="J2 G2">
    <cfRule type="containsText" dxfId="2" priority="14" stopIfTrue="1" operator="containsText" text="FAŁSZ">
      <formula>NOT(ISERROR(SEARCH("FAŁSZ",G2)))</formula>
    </cfRule>
  </conditionalFormatting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I23"/>
  <sheetViews>
    <sheetView workbookViewId="0">
      <selection activeCell="E9" sqref="E9"/>
    </sheetView>
  </sheetViews>
  <sheetFormatPr defaultColWidth="9.140625" defaultRowHeight="12.75"/>
  <cols>
    <col min="1" max="1" width="25.7109375" style="3" customWidth="1"/>
    <col min="2" max="6" width="6.5703125" style="5" customWidth="1"/>
    <col min="7" max="7" width="28.5703125" style="3" customWidth="1"/>
    <col min="8" max="9" width="18.85546875" style="3" customWidth="1"/>
    <col min="10" max="16384" width="9.140625" style="3"/>
  </cols>
  <sheetData>
    <row r="1" spans="1:9" ht="14.25" customHeight="1">
      <c r="A1" s="79" t="s">
        <v>209</v>
      </c>
      <c r="B1" s="79"/>
      <c r="C1" s="79"/>
      <c r="D1" s="79"/>
      <c r="E1" s="79"/>
      <c r="F1" s="79"/>
      <c r="G1" s="79"/>
      <c r="H1" s="33" t="s">
        <v>177</v>
      </c>
      <c r="I1" s="34"/>
    </row>
    <row r="2" spans="1:9" ht="14.25" customHeight="1">
      <c r="A2" s="79"/>
      <c r="B2" s="79"/>
      <c r="C2" s="79"/>
      <c r="D2" s="79"/>
      <c r="E2" s="79"/>
      <c r="F2" s="79"/>
      <c r="G2" s="79"/>
      <c r="H2" s="66" t="s">
        <v>205</v>
      </c>
      <c r="I2" s="41" t="s">
        <v>210</v>
      </c>
    </row>
    <row r="3" spans="1:9" ht="13.5" customHeight="1">
      <c r="A3" s="1" t="s">
        <v>88</v>
      </c>
      <c r="B3" s="1" t="s">
        <v>122</v>
      </c>
      <c r="C3" s="26" t="s">
        <v>117</v>
      </c>
      <c r="D3" s="27" t="s">
        <v>118</v>
      </c>
      <c r="E3" s="28" t="s">
        <v>121</v>
      </c>
      <c r="F3" s="29" t="s">
        <v>120</v>
      </c>
      <c r="G3" s="1" t="s">
        <v>6</v>
      </c>
      <c r="H3" s="25" t="s">
        <v>115</v>
      </c>
      <c r="I3" s="35" t="b">
        <f>SUM(B3:B23)=COUNTIFS('20-20 Finals'!$I$4:$I$94,"&gt;=0")</f>
        <v>1</v>
      </c>
    </row>
    <row r="4" spans="1:9" s="5" customFormat="1" ht="12.6" customHeight="1">
      <c r="A4" s="22" t="s">
        <v>106</v>
      </c>
      <c r="B4" s="32">
        <f t="shared" ref="B4:B22" si="0">SUM(C4:F4)</f>
        <v>22</v>
      </c>
      <c r="C4" s="75">
        <f>COUNTIFS('20-20 Finals'!$A$4:$A$94,C$3,'20-20 Finals'!$D$4:$D$94,$A4)</f>
        <v>22</v>
      </c>
      <c r="D4" s="76">
        <f>COUNTIFS('20-20 Finals'!$A$4:$A$94,D$3,'20-20 Finals'!$D$4:$D$94,$A4)</f>
        <v>0</v>
      </c>
      <c r="E4" s="76">
        <f>COUNTIFS('20-20 Finals'!$A$4:$A$94,E$3,'20-20 Finals'!$D$4:$D$94,$A4)</f>
        <v>0</v>
      </c>
      <c r="F4" s="76">
        <f>COUNTIFS('20-20 Finals'!$A$4:$A$94,F$3,'20-20 Finals'!$D$4:$D$94,$A4)</f>
        <v>0</v>
      </c>
      <c r="G4" s="3"/>
      <c r="H4" s="3"/>
      <c r="I4" s="3"/>
    </row>
    <row r="5" spans="1:9" s="5" customFormat="1" ht="12.6" customHeight="1">
      <c r="A5" s="22" t="s">
        <v>92</v>
      </c>
      <c r="B5" s="32">
        <f t="shared" si="0"/>
        <v>21</v>
      </c>
      <c r="C5" s="75">
        <f>COUNTIFS('20-20 Finals'!$A$4:$A$94,C$3,'20-20 Finals'!$D$4:$D$94,$A5)</f>
        <v>21</v>
      </c>
      <c r="D5" s="76">
        <f>COUNTIFS('20-20 Finals'!$A$4:$A$94,D$3,'20-20 Finals'!$D$4:$D$94,$A5)</f>
        <v>0</v>
      </c>
      <c r="E5" s="76">
        <f>COUNTIFS('20-20 Finals'!$A$4:$A$94,E$3,'20-20 Finals'!$D$4:$D$94,$A5)</f>
        <v>0</v>
      </c>
      <c r="F5" s="76">
        <f>COUNTIFS('20-20 Finals'!$A$4:$A$94,F$3,'20-20 Finals'!$D$4:$D$94,$A5)</f>
        <v>0</v>
      </c>
      <c r="G5" s="3"/>
      <c r="H5" s="3"/>
      <c r="I5" s="3"/>
    </row>
    <row r="6" spans="1:9" s="5" customFormat="1" ht="12.6" customHeight="1">
      <c r="A6" s="3" t="s">
        <v>89</v>
      </c>
      <c r="B6" s="32">
        <f t="shared" si="0"/>
        <v>6</v>
      </c>
      <c r="C6" s="75">
        <f>COUNTIFS('20-20 Finals'!$A$4:$A$94,C$3,'20-20 Finals'!$D$4:$D$94,$A6)</f>
        <v>6</v>
      </c>
      <c r="D6" s="76">
        <f>COUNTIFS('20-20 Finals'!$A$4:$A$94,D$3,'20-20 Finals'!$D$4:$D$94,$A6)</f>
        <v>0</v>
      </c>
      <c r="E6" s="76">
        <f>COUNTIFS('20-20 Finals'!$A$4:$A$94,E$3,'20-20 Finals'!$D$4:$D$94,$A6)</f>
        <v>0</v>
      </c>
      <c r="F6" s="76">
        <f>COUNTIFS('20-20 Finals'!$A$4:$A$94,F$3,'20-20 Finals'!$D$4:$D$94,$A6)</f>
        <v>0</v>
      </c>
      <c r="G6" s="3"/>
      <c r="H6" s="3"/>
      <c r="I6" s="3"/>
    </row>
    <row r="7" spans="1:9" s="5" customFormat="1" ht="12.6" customHeight="1">
      <c r="A7" s="22" t="s">
        <v>111</v>
      </c>
      <c r="B7" s="32">
        <f t="shared" si="0"/>
        <v>5</v>
      </c>
      <c r="C7" s="75">
        <f>COUNTIFS('20-20 Finals'!$A$4:$A$94,C$3,'20-20 Finals'!$D$4:$D$94,$A7)</f>
        <v>5</v>
      </c>
      <c r="D7" s="76">
        <f>COUNTIFS('20-20 Finals'!$A$4:$A$94,D$3,'20-20 Finals'!$D$4:$D$94,$A7)</f>
        <v>0</v>
      </c>
      <c r="E7" s="76">
        <f>COUNTIFS('20-20 Finals'!$A$4:$A$94,E$3,'20-20 Finals'!$D$4:$D$94,$A7)</f>
        <v>0</v>
      </c>
      <c r="F7" s="76">
        <f>COUNTIFS('20-20 Finals'!$A$4:$A$94,F$3,'20-20 Finals'!$D$4:$D$94,$A7)</f>
        <v>0</v>
      </c>
      <c r="G7" s="3"/>
      <c r="H7" s="3"/>
      <c r="I7" s="3"/>
    </row>
    <row r="8" spans="1:9" s="5" customFormat="1" ht="12.6" customHeight="1">
      <c r="A8" s="60" t="s">
        <v>182</v>
      </c>
      <c r="B8" s="32">
        <f>SUM(C8:F8)</f>
        <v>5</v>
      </c>
      <c r="C8" s="76">
        <f>COUNTIFS('20-20 Finals'!$A$4:$A$94,C$3,'20-20 Finals'!$D$4:$D$94,$A8)</f>
        <v>0</v>
      </c>
      <c r="D8" s="76">
        <f>COUNTIFS('20-20 Finals'!$A$4:$A$94,D$3,'20-20 Finals'!$D$4:$D$94,$A8)</f>
        <v>5</v>
      </c>
      <c r="E8" s="76">
        <f>COUNTIFS('20-20 Finals'!$A$4:$A$94,E$3,'20-20 Finals'!$D$4:$D$94,$A8)</f>
        <v>0</v>
      </c>
      <c r="F8" s="76">
        <f>COUNTIFS('20-20 Finals'!$A$4:$A$94,F$3,'20-20 Finals'!$D$4:$D$94,$A8)</f>
        <v>0</v>
      </c>
      <c r="G8" s="3"/>
      <c r="H8" s="3"/>
      <c r="I8" s="3"/>
    </row>
    <row r="9" spans="1:9" s="5" customFormat="1" ht="12.6" customHeight="1">
      <c r="A9" s="65" t="s">
        <v>188</v>
      </c>
      <c r="B9" s="32">
        <f>SUM(C9:F9)</f>
        <v>5</v>
      </c>
      <c r="C9" s="76">
        <f>COUNTIFS('20-20 Finals'!$A$4:$A$94,C$3,'20-20 Finals'!$D$4:$D$94,$A9)</f>
        <v>0</v>
      </c>
      <c r="D9" s="76">
        <f>COUNTIFS('20-20 Finals'!$A$4:$A$94,D$3,'20-20 Finals'!$D$4:$D$94,$A9)</f>
        <v>5</v>
      </c>
      <c r="E9" s="76">
        <f>COUNTIFS('20-20 Finals'!$A$4:$A$94,E$3,'20-20 Finals'!$D$4:$D$94,$A9)</f>
        <v>0</v>
      </c>
      <c r="F9" s="76">
        <f>COUNTIFS('20-20 Finals'!$A$4:$A$94,F$3,'20-20 Finals'!$D$4:$D$94,$A9)</f>
        <v>0</v>
      </c>
      <c r="G9" s="3"/>
      <c r="H9" s="3"/>
      <c r="I9" s="3"/>
    </row>
    <row r="10" spans="1:9" s="5" customFormat="1" ht="12.6" customHeight="1">
      <c r="A10" s="18" t="s">
        <v>97</v>
      </c>
      <c r="B10" s="32">
        <f t="shared" si="0"/>
        <v>4</v>
      </c>
      <c r="C10" s="75">
        <f>COUNTIFS('20-20 Finals'!$A$4:$A$94,C$3,'20-20 Finals'!$D$4:$D$94,$A10)</f>
        <v>4</v>
      </c>
      <c r="D10" s="76">
        <f>COUNTIFS('20-20 Finals'!$A$4:$A$94,D$3,'20-20 Finals'!$D$4:$D$94,$A10)</f>
        <v>0</v>
      </c>
      <c r="E10" s="76">
        <f>COUNTIFS('20-20 Finals'!$A$4:$A$94,E$3,'20-20 Finals'!$D$4:$D$94,$A10)</f>
        <v>0</v>
      </c>
      <c r="F10" s="76">
        <f>COUNTIFS('20-20 Finals'!$A$4:$A$94,F$3,'20-20 Finals'!$D$4:$D$94,$A10)</f>
        <v>0</v>
      </c>
      <c r="G10" s="3"/>
      <c r="H10" s="3"/>
      <c r="I10" s="3"/>
    </row>
    <row r="11" spans="1:9" s="5" customFormat="1" ht="12.6" customHeight="1">
      <c r="A11" s="65" t="s">
        <v>184</v>
      </c>
      <c r="B11" s="32">
        <f>SUM(C11:F11)</f>
        <v>3</v>
      </c>
      <c r="C11" s="76">
        <f>COUNTIFS('20-20 Finals'!$A$4:$A$94,C$3,'20-20 Finals'!$D$4:$D$94,$A11)</f>
        <v>0</v>
      </c>
      <c r="D11" s="76">
        <f>COUNTIFS('20-20 Finals'!$A$4:$A$94,D$3,'20-20 Finals'!$D$4:$D$94,$A11)</f>
        <v>3</v>
      </c>
      <c r="E11" s="76">
        <f>COUNTIFS('20-20 Finals'!$A$4:$A$94,E$3,'20-20 Finals'!$D$4:$D$94,$A11)</f>
        <v>0</v>
      </c>
      <c r="F11" s="76">
        <f>COUNTIFS('20-20 Finals'!$A$4:$A$94,F$3,'20-20 Finals'!$D$4:$D$94,$A11)</f>
        <v>0</v>
      </c>
      <c r="G11" s="3"/>
      <c r="H11" s="3"/>
      <c r="I11" s="3"/>
    </row>
    <row r="12" spans="1:9" s="5" customFormat="1" ht="12.6" customHeight="1">
      <c r="A12" s="60" t="s">
        <v>232</v>
      </c>
      <c r="B12" s="32">
        <f>SUM(C12:F12)</f>
        <v>2</v>
      </c>
      <c r="C12" s="76">
        <f>COUNTIFS('20-20 Finals'!$A$4:$A$94,C$3,'20-20 Finals'!$D$4:$D$94,$A12)</f>
        <v>1</v>
      </c>
      <c r="D12" s="76">
        <f>COUNTIFS('20-20 Finals'!$A$4:$A$94,D$3,'20-20 Finals'!$D$4:$D$94,$A12)</f>
        <v>1</v>
      </c>
      <c r="E12" s="76">
        <f>COUNTIFS('20-20 Finals'!$A$4:$A$94,E$3,'20-20 Finals'!$D$4:$D$94,$A12)</f>
        <v>0</v>
      </c>
      <c r="F12" s="76">
        <f>COUNTIFS('20-20 Finals'!$A$4:$A$94,F$3,'20-20 Finals'!$D$4:$D$94,$A12)</f>
        <v>0</v>
      </c>
      <c r="G12" s="3"/>
      <c r="H12" s="3"/>
      <c r="I12" s="3"/>
    </row>
    <row r="13" spans="1:9" s="5" customFormat="1" ht="12.6" customHeight="1">
      <c r="A13" s="3" t="s">
        <v>112</v>
      </c>
      <c r="B13" s="32">
        <f t="shared" si="0"/>
        <v>2</v>
      </c>
      <c r="C13" s="76">
        <f>COUNTIFS('20-20 Finals'!$A$4:$A$94,C$3,'20-20 Finals'!$D$4:$D$94,$A13)</f>
        <v>2</v>
      </c>
      <c r="D13" s="76">
        <f>COUNTIFS('20-20 Finals'!$A$4:$A$94,D$3,'20-20 Finals'!$D$4:$D$94,$A13)</f>
        <v>0</v>
      </c>
      <c r="E13" s="76">
        <f>COUNTIFS('20-20 Finals'!$A$4:$A$94,E$3,'20-20 Finals'!$D$4:$D$94,$A13)</f>
        <v>0</v>
      </c>
      <c r="F13" s="76">
        <f>COUNTIFS('20-20 Finals'!$A$4:$A$94,F$3,'20-20 Finals'!$D$4:$D$94,$A13)</f>
        <v>0</v>
      </c>
      <c r="G13" s="3"/>
      <c r="H13" s="3"/>
      <c r="I13" s="3"/>
    </row>
    <row r="14" spans="1:9" s="5" customFormat="1" ht="12.6" customHeight="1">
      <c r="A14" s="65" t="s">
        <v>179</v>
      </c>
      <c r="B14" s="32">
        <f>SUM(C14:F14)</f>
        <v>2</v>
      </c>
      <c r="C14" s="76">
        <f>COUNTIFS('20-20 Finals'!$A$4:$A$94,C$3,'20-20 Finals'!$D$4:$D$94,$A14)</f>
        <v>0</v>
      </c>
      <c r="D14" s="75">
        <f>COUNTIFS('20-20 Finals'!$A$4:$A$94,D$3,'20-20 Finals'!$D$4:$D$94,$A14)</f>
        <v>2</v>
      </c>
      <c r="E14" s="76">
        <f>COUNTIFS('20-20 Finals'!$A$4:$A$94,E$3,'20-20 Finals'!$D$4:$D$94,$A14)</f>
        <v>0</v>
      </c>
      <c r="F14" s="76">
        <f>COUNTIFS('20-20 Finals'!$A$4:$A$94,F$3,'20-20 Finals'!$D$4:$D$94,$A14)</f>
        <v>0</v>
      </c>
      <c r="G14" s="3"/>
      <c r="H14" s="3"/>
      <c r="I14" s="3"/>
    </row>
    <row r="15" spans="1:9" s="5" customFormat="1" ht="12.6" customHeight="1">
      <c r="A15" s="3" t="s">
        <v>113</v>
      </c>
      <c r="B15" s="32">
        <f t="shared" si="0"/>
        <v>2</v>
      </c>
      <c r="C15" s="76">
        <f>COUNTIFS('20-20 Finals'!$A$4:$A$94,C$3,'20-20 Finals'!$D$4:$D$94,$A15)</f>
        <v>2</v>
      </c>
      <c r="D15" s="76">
        <f>COUNTIFS('20-20 Finals'!$A$4:$A$94,D$3,'20-20 Finals'!$D$4:$D$94,$A15)</f>
        <v>0</v>
      </c>
      <c r="E15" s="76">
        <f>COUNTIFS('20-20 Finals'!$A$4:$A$94,E$3,'20-20 Finals'!$D$4:$D$94,$A15)</f>
        <v>0</v>
      </c>
      <c r="F15" s="76">
        <f>COUNTIFS('20-20 Finals'!$A$4:$A$94,F$3,'20-20 Finals'!$D$4:$D$94,$A15)</f>
        <v>0</v>
      </c>
      <c r="G15" s="3"/>
      <c r="H15" s="3"/>
      <c r="I15" s="3"/>
    </row>
    <row r="16" spans="1:9" s="5" customFormat="1" ht="12.6" customHeight="1">
      <c r="A16" s="3" t="s">
        <v>114</v>
      </c>
      <c r="B16" s="32">
        <f t="shared" si="0"/>
        <v>2</v>
      </c>
      <c r="C16" s="76">
        <f>COUNTIFS('20-20 Finals'!$A$4:$A$94,C$3,'20-20 Finals'!$D$4:$D$94,$A16)</f>
        <v>2</v>
      </c>
      <c r="D16" s="76">
        <f>COUNTIFS('20-20 Finals'!$A$4:$A$94,D$3,'20-20 Finals'!$D$4:$D$94,$A16)</f>
        <v>0</v>
      </c>
      <c r="E16" s="76">
        <f>COUNTIFS('20-20 Finals'!$A$4:$A$94,E$3,'20-20 Finals'!$D$4:$D$94,$A16)</f>
        <v>0</v>
      </c>
      <c r="F16" s="76">
        <f>COUNTIFS('20-20 Finals'!$A$4:$A$94,F$3,'20-20 Finals'!$D$4:$D$94,$A16)</f>
        <v>0</v>
      </c>
      <c r="G16" s="3"/>
      <c r="H16" s="3"/>
      <c r="I16" s="3"/>
    </row>
    <row r="17" spans="1:9" s="5" customFormat="1" ht="12.6" customHeight="1">
      <c r="A17" s="3" t="s">
        <v>95</v>
      </c>
      <c r="B17" s="32">
        <f t="shared" si="0"/>
        <v>2</v>
      </c>
      <c r="C17" s="76">
        <f>COUNTIFS('20-20 Finals'!$A$4:$A$94,C$3,'20-20 Finals'!$D$4:$D$94,$A17)</f>
        <v>2</v>
      </c>
      <c r="D17" s="76">
        <f>COUNTIFS('20-20 Finals'!$A$4:$A$94,D$3,'20-20 Finals'!$D$4:$D$94,$A17)</f>
        <v>0</v>
      </c>
      <c r="E17" s="76">
        <f>COUNTIFS('20-20 Finals'!$A$4:$A$94,E$3,'20-20 Finals'!$D$4:$D$94,$A17)</f>
        <v>0</v>
      </c>
      <c r="F17" s="76">
        <f>COUNTIFS('20-20 Finals'!$A$4:$A$94,F$3,'20-20 Finals'!$D$4:$D$94,$A17)</f>
        <v>0</v>
      </c>
      <c r="G17" s="3"/>
      <c r="H17" s="3"/>
      <c r="I17" s="3"/>
    </row>
    <row r="18" spans="1:9" s="5" customFormat="1" ht="12.6" customHeight="1">
      <c r="A18" s="3" t="s">
        <v>108</v>
      </c>
      <c r="B18" s="32">
        <f t="shared" si="0"/>
        <v>2</v>
      </c>
      <c r="C18" s="76">
        <f>COUNTIFS('20-20 Finals'!$A$4:$A$94,C$3,'20-20 Finals'!$D$4:$D$94,$A18)</f>
        <v>2</v>
      </c>
      <c r="D18" s="76">
        <f>COUNTIFS('20-20 Finals'!$A$4:$A$94,D$3,'20-20 Finals'!$D$4:$D$94,$A18)</f>
        <v>0</v>
      </c>
      <c r="E18" s="76">
        <f>COUNTIFS('20-20 Finals'!$A$4:$A$94,E$3,'20-20 Finals'!$D$4:$D$94,$A18)</f>
        <v>0</v>
      </c>
      <c r="F18" s="76">
        <f>COUNTIFS('20-20 Finals'!$A$4:$A$94,F$3,'20-20 Finals'!$D$4:$D$94,$A18)</f>
        <v>0</v>
      </c>
      <c r="G18" s="3"/>
      <c r="H18" s="3"/>
      <c r="I18" s="3"/>
    </row>
    <row r="19" spans="1:9" s="5" customFormat="1" ht="12.6" customHeight="1">
      <c r="A19" s="68" t="s">
        <v>215</v>
      </c>
      <c r="B19" s="32">
        <f>SUM(C19:F19)</f>
        <v>1</v>
      </c>
      <c r="C19" s="76">
        <f>COUNTIFS('20-20 Finals'!$A$4:$A$94,C$3,'20-20 Finals'!$D$4:$D$94,$A19)</f>
        <v>0</v>
      </c>
      <c r="D19" s="76">
        <f>COUNTIFS('20-20 Finals'!$A$4:$A$94,D$3,'20-20 Finals'!$D$4:$D$94,$A19)</f>
        <v>0</v>
      </c>
      <c r="E19" s="75">
        <f>COUNTIFS('20-20 Finals'!$A$4:$A$94,E$3,'20-20 Finals'!$D$4:$D$94,$A19)</f>
        <v>1</v>
      </c>
      <c r="F19" s="76">
        <f>COUNTIFS('20-20 Finals'!$A$4:$A$94,F$3,'20-20 Finals'!$D$4:$D$94,$A19)</f>
        <v>0</v>
      </c>
      <c r="G19" s="3"/>
      <c r="H19" s="3"/>
      <c r="I19" s="3"/>
    </row>
    <row r="20" spans="1:9" s="5" customFormat="1" ht="12.6" customHeight="1">
      <c r="A20" s="3" t="s">
        <v>228</v>
      </c>
      <c r="B20" s="32">
        <f t="shared" ref="B20" si="1">SUM(C20:F20)</f>
        <v>1</v>
      </c>
      <c r="C20" s="76">
        <f>COUNTIFS('20-20 Finals'!$A$4:$A$94,C$3,'20-20 Finals'!$D$4:$D$94,$A20)</f>
        <v>1</v>
      </c>
      <c r="D20" s="76">
        <f>COUNTIFS('20-20 Finals'!$A$4:$A$94,D$3,'20-20 Finals'!$D$4:$D$94,$A20)</f>
        <v>0</v>
      </c>
      <c r="E20" s="76">
        <f>COUNTIFS('20-20 Finals'!$A$4:$A$94,E$3,'20-20 Finals'!$D$4:$D$94,$A20)</f>
        <v>0</v>
      </c>
      <c r="F20" s="76">
        <f>COUNTIFS('20-20 Finals'!$A$4:$A$94,F$3,'20-20 Finals'!$D$4:$D$94,$A20)</f>
        <v>0</v>
      </c>
      <c r="G20" s="3"/>
      <c r="H20" s="3"/>
      <c r="I20" s="3"/>
    </row>
    <row r="21" spans="1:9" s="5" customFormat="1" ht="12.6" customHeight="1">
      <c r="A21" s="68" t="s">
        <v>219</v>
      </c>
      <c r="B21" s="32">
        <f>SUM(C21:F21)</f>
        <v>1</v>
      </c>
      <c r="C21" s="76">
        <f>COUNTIFS('20-20 Finals'!$A$4:$A$94,C$3,'20-20 Finals'!$D$4:$D$94,$A21)</f>
        <v>0</v>
      </c>
      <c r="D21" s="76">
        <f>COUNTIFS('20-20 Finals'!$A$4:$A$94,D$3,'20-20 Finals'!$D$4:$D$94,$A21)</f>
        <v>0</v>
      </c>
      <c r="E21" s="75">
        <f>COUNTIFS('20-20 Finals'!$A$4:$A$94,E$3,'20-20 Finals'!$D$4:$D$94,$A21)</f>
        <v>1</v>
      </c>
      <c r="F21" s="76">
        <f>COUNTIFS('20-20 Finals'!$A$4:$A$94,F$3,'20-20 Finals'!$D$4:$D$94,$A21)</f>
        <v>0</v>
      </c>
      <c r="G21" s="3"/>
      <c r="H21" s="3"/>
      <c r="I21" s="3"/>
    </row>
    <row r="22" spans="1:9" s="5" customFormat="1" ht="12.6" customHeight="1">
      <c r="A22" s="16" t="s">
        <v>109</v>
      </c>
      <c r="B22" s="32">
        <f t="shared" si="0"/>
        <v>1</v>
      </c>
      <c r="C22" s="75">
        <f>COUNTIFS('20-20 Finals'!$A$4:$A$94,C$3,'20-20 Finals'!$D$4:$D$94,$A22)</f>
        <v>1</v>
      </c>
      <c r="D22" s="76">
        <f>COUNTIFS('20-20 Finals'!$A$4:$A$94,D$3,'20-20 Finals'!$D$4:$D$94,$A22)</f>
        <v>0</v>
      </c>
      <c r="E22" s="76">
        <f>COUNTIFS('20-20 Finals'!$A$4:$A$94,E$3,'20-20 Finals'!$D$4:$D$94,$A22)</f>
        <v>0</v>
      </c>
      <c r="F22" s="76">
        <f>COUNTIFS('20-20 Finals'!$A$4:$A$94,F$3,'20-20 Finals'!$D$4:$D$94,$A22)</f>
        <v>0</v>
      </c>
      <c r="G22" s="3"/>
      <c r="H22" s="3"/>
      <c r="I22" s="3"/>
    </row>
    <row r="23" spans="1:9" ht="12.6" customHeight="1">
      <c r="A23" s="1"/>
      <c r="B23" s="1"/>
      <c r="C23" s="1"/>
      <c r="D23" s="1"/>
      <c r="E23" s="1"/>
      <c r="F23" s="1"/>
      <c r="G23" s="1"/>
      <c r="H23" s="1"/>
      <c r="I23" s="1"/>
    </row>
  </sheetData>
  <mergeCells count="1">
    <mergeCell ref="A1:G2"/>
  </mergeCells>
  <conditionalFormatting sqref="I3">
    <cfRule type="containsText" dxfId="1" priority="15" stopIfTrue="1" operator="containsText" text="FAŁSZ">
      <formula>NOT(ISERROR(SEARCH("FAŁSZ",I3)))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34"/>
  <sheetViews>
    <sheetView workbookViewId="0">
      <selection activeCell="H11" sqref="H11"/>
    </sheetView>
  </sheetViews>
  <sheetFormatPr defaultColWidth="9.140625" defaultRowHeight="12.75"/>
  <cols>
    <col min="1" max="1" width="20.85546875" style="3" customWidth="1"/>
    <col min="2" max="2" width="5.85546875" style="5" bestFit="1" customWidth="1"/>
    <col min="3" max="7" width="6.5703125" style="5" customWidth="1"/>
    <col min="8" max="8" width="28.5703125" style="3" customWidth="1"/>
    <col min="9" max="10" width="19" style="3" customWidth="1"/>
    <col min="11" max="16384" width="9.140625" style="3"/>
  </cols>
  <sheetData>
    <row r="1" spans="1:10" ht="14.25" customHeight="1">
      <c r="A1" s="79" t="s">
        <v>211</v>
      </c>
      <c r="B1" s="79"/>
      <c r="C1" s="79"/>
      <c r="D1" s="79"/>
      <c r="E1" s="79"/>
      <c r="F1" s="79"/>
      <c r="G1" s="79"/>
      <c r="H1" s="79"/>
      <c r="I1" s="33" t="s">
        <v>177</v>
      </c>
      <c r="J1" s="34"/>
    </row>
    <row r="2" spans="1:10" ht="14.25" customHeight="1">
      <c r="A2" s="79"/>
      <c r="B2" s="79"/>
      <c r="C2" s="79"/>
      <c r="D2" s="79"/>
      <c r="E2" s="79"/>
      <c r="F2" s="79"/>
      <c r="G2" s="79"/>
      <c r="H2" s="79"/>
      <c r="I2" s="41" t="s">
        <v>223</v>
      </c>
      <c r="J2" s="34"/>
    </row>
    <row r="3" spans="1:10" ht="12.75" customHeight="1">
      <c r="A3" s="1" t="s">
        <v>73</v>
      </c>
      <c r="B3" s="1" t="s">
        <v>0</v>
      </c>
      <c r="C3" s="1" t="s">
        <v>122</v>
      </c>
      <c r="D3" s="26" t="s">
        <v>117</v>
      </c>
      <c r="E3" s="27" t="s">
        <v>118</v>
      </c>
      <c r="F3" s="28" t="s">
        <v>121</v>
      </c>
      <c r="G3" s="29" t="s">
        <v>120</v>
      </c>
      <c r="H3" s="1" t="s">
        <v>6</v>
      </c>
      <c r="I3" s="66" t="s">
        <v>205</v>
      </c>
      <c r="J3" s="35" t="b">
        <f>SUM(C3:C34)=COUNTIFS('20-20 Finals'!$I$4:$I$94,"&gt;=0")</f>
        <v>1</v>
      </c>
    </row>
    <row r="4" spans="1:10" s="5" customFormat="1" ht="12.6" customHeight="1">
      <c r="A4" s="56" t="s">
        <v>143</v>
      </c>
      <c r="B4" s="46"/>
      <c r="C4" s="45">
        <f t="shared" ref="C4:C10" si="0">SUM(D4:G4)</f>
        <v>19</v>
      </c>
      <c r="D4" s="77">
        <f>COUNTIFS('20-20 Finals'!$A$4:$A$94,D$3,'20-20 Finals'!$B$4:$B$94,$A4)</f>
        <v>19</v>
      </c>
      <c r="E4" s="77">
        <f>COUNTIFS('20-20 Finals'!$A$4:$A$94,E$3,'20-20 Finals'!$B$4:$B$94,$A4)</f>
        <v>0</v>
      </c>
      <c r="F4" s="77">
        <f>COUNTIFS('20-20 Finals'!$A$4:$A$94,F$3,'20-20 Finals'!$B$4:$B$94,$A4)</f>
        <v>0</v>
      </c>
      <c r="G4" s="77">
        <f>COUNTIFS('20-20 Finals'!$A$4:$A$94,G$3,'20-20 Finals'!$B$4:$B$94,$A4)</f>
        <v>0</v>
      </c>
      <c r="H4" s="3"/>
      <c r="J4" s="3"/>
    </row>
    <row r="5" spans="1:10" s="5" customFormat="1" ht="12.6" customHeight="1">
      <c r="A5" s="56" t="s">
        <v>149</v>
      </c>
      <c r="B5" s="46"/>
      <c r="C5" s="45">
        <f t="shared" si="0"/>
        <v>15</v>
      </c>
      <c r="D5" s="77">
        <f>COUNTIFS('20-20 Finals'!$A$4:$A$94,D$3,'20-20 Finals'!$B$4:$B$94,$A5)</f>
        <v>15</v>
      </c>
      <c r="E5" s="77">
        <f>COUNTIFS('20-20 Finals'!$A$4:$A$94,E$3,'20-20 Finals'!$B$4:$B$94,$A5)</f>
        <v>0</v>
      </c>
      <c r="F5" s="77">
        <f>COUNTIFS('20-20 Finals'!$A$4:$A$94,F$3,'20-20 Finals'!$B$4:$B$94,$A5)</f>
        <v>0</v>
      </c>
      <c r="G5" s="77">
        <f>COUNTIFS('20-20 Finals'!$A$4:$A$94,G$3,'20-20 Finals'!$B$4:$B$94,$A5)</f>
        <v>0</v>
      </c>
      <c r="H5" s="22"/>
      <c r="J5" s="3"/>
    </row>
    <row r="6" spans="1:10" s="5" customFormat="1" ht="12.6" customHeight="1">
      <c r="A6" s="56" t="s">
        <v>147</v>
      </c>
      <c r="B6" s="46"/>
      <c r="C6" s="45">
        <f t="shared" si="0"/>
        <v>7</v>
      </c>
      <c r="D6" s="77">
        <f>COUNTIFS('20-20 Finals'!$A$4:$A$94,D$3,'20-20 Finals'!$B$4:$B$94,$A6)</f>
        <v>7</v>
      </c>
      <c r="E6" s="77">
        <f>COUNTIFS('20-20 Finals'!$A$4:$A$94,E$3,'20-20 Finals'!$B$4:$B$94,$A6)</f>
        <v>0</v>
      </c>
      <c r="F6" s="77">
        <f>COUNTIFS('20-20 Finals'!$A$4:$A$94,F$3,'20-20 Finals'!$B$4:$B$94,$A6)</f>
        <v>0</v>
      </c>
      <c r="G6" s="77">
        <f>COUNTIFS('20-20 Finals'!$A$4:$A$94,G$3,'20-20 Finals'!$B$4:$B$94,$A6)</f>
        <v>0</v>
      </c>
      <c r="H6" s="22"/>
      <c r="J6" s="3"/>
    </row>
    <row r="7" spans="1:10" s="5" customFormat="1" ht="12.6" customHeight="1">
      <c r="A7" s="56" t="s">
        <v>75</v>
      </c>
      <c r="B7" s="46"/>
      <c r="C7" s="45">
        <f t="shared" si="0"/>
        <v>5</v>
      </c>
      <c r="D7" s="77">
        <f>COUNTIFS('20-20 Finals'!$A$4:$A$94,D$3,'20-20 Finals'!$B$4:$B$94,$A7)</f>
        <v>5</v>
      </c>
      <c r="E7" s="77">
        <f>COUNTIFS('20-20 Finals'!$A$4:$A$94,E$3,'20-20 Finals'!$B$4:$B$94,$A7)</f>
        <v>0</v>
      </c>
      <c r="F7" s="77">
        <f>COUNTIFS('20-20 Finals'!$A$4:$A$94,F$3,'20-20 Finals'!$B$4:$B$94,$A7)</f>
        <v>0</v>
      </c>
      <c r="G7" s="77">
        <f>COUNTIFS('20-20 Finals'!$A$4:$A$94,G$3,'20-20 Finals'!$B$4:$B$94,$A7)</f>
        <v>0</v>
      </c>
      <c r="H7" s="22"/>
      <c r="J7" s="3"/>
    </row>
    <row r="8" spans="1:10" s="5" customFormat="1" ht="12.6" customHeight="1">
      <c r="A8" s="56" t="s">
        <v>145</v>
      </c>
      <c r="B8" s="46"/>
      <c r="C8" s="45">
        <f t="shared" si="0"/>
        <v>5</v>
      </c>
      <c r="D8" s="75">
        <f>COUNTIFS('20-20 Finals'!$A$4:$A$94,D$3,'20-20 Finals'!$B$4:$B$94,$A8)</f>
        <v>5</v>
      </c>
      <c r="E8" s="77">
        <f>COUNTIFS('20-20 Finals'!$A$4:$A$94,E$3,'20-20 Finals'!$B$4:$B$94,$A8)</f>
        <v>0</v>
      </c>
      <c r="F8" s="77">
        <f>COUNTIFS('20-20 Finals'!$A$4:$A$94,F$3,'20-20 Finals'!$B$4:$B$94,$A8)</f>
        <v>0</v>
      </c>
      <c r="G8" s="77">
        <f>COUNTIFS('20-20 Finals'!$A$4:$A$94,G$3,'20-20 Finals'!$B$4:$B$94,$A8)</f>
        <v>0</v>
      </c>
      <c r="H8" s="3"/>
      <c r="J8" s="3"/>
    </row>
    <row r="9" spans="1:10" s="5" customFormat="1" ht="12.6" customHeight="1">
      <c r="A9" s="56" t="s">
        <v>189</v>
      </c>
      <c r="B9" s="46"/>
      <c r="C9" s="45">
        <f>SUM(D9:G9)</f>
        <v>4</v>
      </c>
      <c r="D9" s="77">
        <f>COUNTIFS('20-20 Finals'!$A$4:$A$94,D$3,'20-20 Finals'!$B$4:$B$94,$A9)</f>
        <v>0</v>
      </c>
      <c r="E9" s="77">
        <f>COUNTIFS('20-20 Finals'!$A$4:$A$94,E$3,'20-20 Finals'!$B$4:$B$94,$A9)</f>
        <v>4</v>
      </c>
      <c r="F9" s="77">
        <f>COUNTIFS('20-20 Finals'!$A$4:$A$94,F$3,'20-20 Finals'!$B$4:$B$94,$A9)</f>
        <v>0</v>
      </c>
      <c r="G9" s="77">
        <f>COUNTIFS('20-20 Finals'!$A$4:$A$94,G$3,'20-20 Finals'!$B$4:$B$94,$A9)</f>
        <v>0</v>
      </c>
      <c r="H9" s="22"/>
      <c r="J9" s="3"/>
    </row>
    <row r="10" spans="1:10" s="5" customFormat="1" ht="12.6" customHeight="1">
      <c r="A10" s="56" t="s">
        <v>181</v>
      </c>
      <c r="B10" s="46"/>
      <c r="C10" s="45">
        <f t="shared" si="0"/>
        <v>3</v>
      </c>
      <c r="D10" s="77">
        <f>COUNTIFS('20-20 Finals'!$A$4:$A$94,D$3,'20-20 Finals'!$B$4:$B$94,$A10)</f>
        <v>0</v>
      </c>
      <c r="E10" s="77">
        <f>COUNTIFS('20-20 Finals'!$A$4:$A$94,E$3,'20-20 Finals'!$B$4:$B$94,$A10)</f>
        <v>3</v>
      </c>
      <c r="F10" s="77">
        <f>COUNTIFS('20-20 Finals'!$A$4:$A$94,F$3,'20-20 Finals'!$B$4:$B$94,$A10)</f>
        <v>0</v>
      </c>
      <c r="G10" s="77">
        <f>COUNTIFS('20-20 Finals'!$A$4:$A$94,G$3,'20-20 Finals'!$B$4:$B$94,$A10)</f>
        <v>0</v>
      </c>
      <c r="H10" s="22"/>
      <c r="J10" s="3"/>
    </row>
    <row r="11" spans="1:10" s="5" customFormat="1" ht="12.6" customHeight="1">
      <c r="A11" s="3" t="s">
        <v>134</v>
      </c>
      <c r="B11" s="48"/>
      <c r="C11" s="32">
        <f t="shared" ref="C11:C17" si="1">SUM(D11:G11)</f>
        <v>2</v>
      </c>
      <c r="D11" s="76">
        <f>COUNTIFS('20-20 Finals'!$A$4:$A$94,D$3,'20-20 Finals'!$B$4:$B$94,$A11)</f>
        <v>2</v>
      </c>
      <c r="E11" s="76">
        <f>COUNTIFS('20-20 Finals'!$A$4:$A$94,E$3,'20-20 Finals'!$B$4:$B$94,$A11)</f>
        <v>0</v>
      </c>
      <c r="F11" s="76">
        <f>COUNTIFS('20-20 Finals'!$A$4:$A$94,F$3,'20-20 Finals'!$B$4:$B$94,$A11)</f>
        <v>0</v>
      </c>
      <c r="G11" s="76">
        <f>COUNTIFS('20-20 Finals'!$A$4:$A$94,G$3,'20-20 Finals'!$B$4:$B$94,$A11)</f>
        <v>0</v>
      </c>
      <c r="H11" s="22"/>
      <c r="J11" s="3"/>
    </row>
    <row r="12" spans="1:10" s="5" customFormat="1" ht="12.6" customHeight="1">
      <c r="A12" s="3" t="s">
        <v>76</v>
      </c>
      <c r="B12" s="48"/>
      <c r="C12" s="32">
        <f t="shared" si="1"/>
        <v>2</v>
      </c>
      <c r="D12" s="76">
        <f>COUNTIFS('20-20 Finals'!$A$4:$A$94,D$3,'20-20 Finals'!$B$4:$B$94,$A12)</f>
        <v>2</v>
      </c>
      <c r="E12" s="76">
        <f>COUNTIFS('20-20 Finals'!$A$4:$A$94,E$3,'20-20 Finals'!$B$4:$B$94,$A12)</f>
        <v>0</v>
      </c>
      <c r="F12" s="76">
        <f>COUNTIFS('20-20 Finals'!$A$4:$A$94,F$3,'20-20 Finals'!$B$4:$B$94,$A12)</f>
        <v>0</v>
      </c>
      <c r="G12" s="76">
        <f>COUNTIFS('20-20 Finals'!$A$4:$A$94,G$3,'20-20 Finals'!$B$4:$B$94,$A12)</f>
        <v>0</v>
      </c>
      <c r="H12" s="22"/>
      <c r="J12" s="3"/>
    </row>
    <row r="13" spans="1:10" s="5" customFormat="1" ht="12.6" customHeight="1">
      <c r="A13" s="3" t="s">
        <v>187</v>
      </c>
      <c r="B13" s="48"/>
      <c r="C13" s="32">
        <f>SUM(D13:G13)</f>
        <v>2</v>
      </c>
      <c r="D13" s="76">
        <f>COUNTIFS('20-20 Finals'!$A$4:$A$94,D$3,'20-20 Finals'!$B$4:$B$94,$A13)</f>
        <v>0</v>
      </c>
      <c r="E13" s="76">
        <f>COUNTIFS('20-20 Finals'!$A$4:$A$94,E$3,'20-20 Finals'!$B$4:$B$94,$A13)</f>
        <v>2</v>
      </c>
      <c r="F13" s="76">
        <f>COUNTIFS('20-20 Finals'!$A$4:$A$94,F$3,'20-20 Finals'!$B$4:$B$94,$A13)</f>
        <v>0</v>
      </c>
      <c r="G13" s="76">
        <f>COUNTIFS('20-20 Finals'!$A$4:$A$94,G$3,'20-20 Finals'!$B$4:$B$94,$A13)</f>
        <v>0</v>
      </c>
      <c r="H13" s="22"/>
      <c r="J13" s="3"/>
    </row>
    <row r="14" spans="1:10" s="5" customFormat="1" ht="12.6" customHeight="1">
      <c r="A14" s="3" t="s">
        <v>50</v>
      </c>
      <c r="B14" s="48"/>
      <c r="C14" s="32">
        <f t="shared" si="1"/>
        <v>2</v>
      </c>
      <c r="D14" s="76">
        <f>COUNTIFS('20-20 Finals'!$A$4:$A$94,D$3,'20-20 Finals'!$B$4:$B$94,$A14)</f>
        <v>2</v>
      </c>
      <c r="E14" s="76">
        <f>COUNTIFS('20-20 Finals'!$A$4:$A$94,E$3,'20-20 Finals'!$B$4:$B$94,$A14)</f>
        <v>0</v>
      </c>
      <c r="F14" s="76">
        <f>COUNTIFS('20-20 Finals'!$A$4:$A$94,F$3,'20-20 Finals'!$B$4:$B$94,$A14)</f>
        <v>0</v>
      </c>
      <c r="G14" s="76">
        <f>COUNTIFS('20-20 Finals'!$A$4:$A$94,G$3,'20-20 Finals'!$B$4:$B$94,$A14)</f>
        <v>0</v>
      </c>
      <c r="H14" s="22"/>
      <c r="J14" s="3"/>
    </row>
    <row r="15" spans="1:10" s="5" customFormat="1" ht="12.6" customHeight="1">
      <c r="A15" s="3" t="s">
        <v>186</v>
      </c>
      <c r="B15" s="48"/>
      <c r="C15" s="32">
        <f>SUM(D15:G15)</f>
        <v>2</v>
      </c>
      <c r="D15" s="76">
        <f>COUNTIFS('20-20 Finals'!$A$4:$A$94,D$3,'20-20 Finals'!$B$4:$B$94,$A15)</f>
        <v>0</v>
      </c>
      <c r="E15" s="76">
        <f>COUNTIFS('20-20 Finals'!$A$4:$A$94,E$3,'20-20 Finals'!$B$4:$B$94,$A15)</f>
        <v>2</v>
      </c>
      <c r="F15" s="76">
        <f>COUNTIFS('20-20 Finals'!$A$4:$A$94,F$3,'20-20 Finals'!$B$4:$B$94,$A15)</f>
        <v>0</v>
      </c>
      <c r="G15" s="76">
        <f>COUNTIFS('20-20 Finals'!$A$4:$A$94,G$3,'20-20 Finals'!$B$4:$B$94,$A15)</f>
        <v>0</v>
      </c>
      <c r="H15" s="22"/>
      <c r="J15" s="3"/>
    </row>
    <row r="16" spans="1:10" s="5" customFormat="1" ht="12.6" customHeight="1">
      <c r="A16" s="3" t="s">
        <v>178</v>
      </c>
      <c r="B16" s="48"/>
      <c r="C16" s="32">
        <f>SUM(D16:G16)</f>
        <v>2</v>
      </c>
      <c r="D16" s="76">
        <f>COUNTIFS('20-20 Finals'!$A$4:$A$94,D$3,'20-20 Finals'!$B$4:$B$94,$A16)</f>
        <v>0</v>
      </c>
      <c r="E16" s="76">
        <f>COUNTIFS('20-20 Finals'!$A$4:$A$94,E$3,'20-20 Finals'!$B$4:$B$94,$A16)</f>
        <v>2</v>
      </c>
      <c r="F16" s="76">
        <f>COUNTIFS('20-20 Finals'!$A$4:$A$94,F$3,'20-20 Finals'!$B$4:$B$94,$A16)</f>
        <v>0</v>
      </c>
      <c r="G16" s="76">
        <f>COUNTIFS('20-20 Finals'!$A$4:$A$94,G$3,'20-20 Finals'!$B$4:$B$94,$A16)</f>
        <v>0</v>
      </c>
      <c r="H16" s="22"/>
      <c r="J16" s="3"/>
    </row>
    <row r="17" spans="1:10" s="5" customFormat="1" ht="12.6" customHeight="1">
      <c r="A17" s="3" t="s">
        <v>135</v>
      </c>
      <c r="B17" s="48"/>
      <c r="C17" s="32">
        <f t="shared" si="1"/>
        <v>2</v>
      </c>
      <c r="D17" s="76">
        <f>COUNTIFS('20-20 Finals'!$A$4:$A$94,D$3,'20-20 Finals'!$B$4:$B$94,$A17)</f>
        <v>2</v>
      </c>
      <c r="E17" s="76">
        <f>COUNTIFS('20-20 Finals'!$A$4:$A$94,E$3,'20-20 Finals'!$B$4:$B$94,$A17)</f>
        <v>0</v>
      </c>
      <c r="F17" s="76">
        <f>COUNTIFS('20-20 Finals'!$A$4:$A$94,F$3,'20-20 Finals'!$B$4:$B$94,$A17)</f>
        <v>0</v>
      </c>
      <c r="G17" s="76">
        <f>COUNTIFS('20-20 Finals'!$A$4:$A$94,G$3,'20-20 Finals'!$B$4:$B$94,$A17)</f>
        <v>0</v>
      </c>
      <c r="H17" s="22"/>
      <c r="J17" s="3"/>
    </row>
    <row r="18" spans="1:10" s="5" customFormat="1" ht="12.6" customHeight="1">
      <c r="A18" s="3" t="s">
        <v>183</v>
      </c>
      <c r="B18" s="48"/>
      <c r="C18" s="32">
        <f t="shared" ref="C18:C32" si="2">SUM(D18:G18)</f>
        <v>2</v>
      </c>
      <c r="D18" s="76">
        <f>COUNTIFS('20-20 Finals'!$A$4:$A$94,D$3,'20-20 Finals'!$B$4:$B$94,$A18)</f>
        <v>0</v>
      </c>
      <c r="E18" s="76">
        <f>COUNTIFS('20-20 Finals'!$A$4:$A$94,E$3,'20-20 Finals'!$B$4:$B$94,$A18)</f>
        <v>2</v>
      </c>
      <c r="F18" s="76">
        <f>COUNTIFS('20-20 Finals'!$A$4:$A$94,F$3,'20-20 Finals'!$B$4:$B$94,$A18)</f>
        <v>0</v>
      </c>
      <c r="G18" s="76">
        <f>COUNTIFS('20-20 Finals'!$A$4:$A$94,G$3,'20-20 Finals'!$B$4:$B$94,$A18)</f>
        <v>0</v>
      </c>
      <c r="H18" s="22"/>
      <c r="J18" s="3"/>
    </row>
    <row r="19" spans="1:10" s="5" customFormat="1" ht="12.6" customHeight="1">
      <c r="A19" s="3" t="s">
        <v>185</v>
      </c>
      <c r="B19" s="48"/>
      <c r="C19" s="32">
        <f t="shared" si="2"/>
        <v>1</v>
      </c>
      <c r="D19" s="76">
        <f>COUNTIFS('20-20 Finals'!$A$4:$A$94,D$3,'20-20 Finals'!$B$4:$B$94,$A19)</f>
        <v>0</v>
      </c>
      <c r="E19" s="76">
        <f>COUNTIFS('20-20 Finals'!$A$4:$A$94,E$3,'20-20 Finals'!$B$4:$B$94,$A19)</f>
        <v>1</v>
      </c>
      <c r="F19" s="76">
        <f>COUNTIFS('20-20 Finals'!$A$4:$A$94,F$3,'20-20 Finals'!$B$4:$B$94,$A19)</f>
        <v>0</v>
      </c>
      <c r="G19" s="76">
        <f>COUNTIFS('20-20 Finals'!$A$4:$A$94,G$3,'20-20 Finals'!$B$4:$B$94,$A19)</f>
        <v>0</v>
      </c>
      <c r="H19" s="22"/>
      <c r="J19" s="3"/>
    </row>
    <row r="20" spans="1:10" s="5" customFormat="1" ht="12.6" customHeight="1">
      <c r="A20" s="3" t="s">
        <v>74</v>
      </c>
      <c r="B20" s="48"/>
      <c r="C20" s="32">
        <f t="shared" si="2"/>
        <v>1</v>
      </c>
      <c r="D20" s="76">
        <f>COUNTIFS('20-20 Finals'!$A$4:$A$94,D$3,'20-20 Finals'!$B$4:$B$94,$A20)</f>
        <v>1</v>
      </c>
      <c r="E20" s="76">
        <f>COUNTIFS('20-20 Finals'!$A$4:$A$94,E$3,'20-20 Finals'!$B$4:$B$94,$A20)</f>
        <v>0</v>
      </c>
      <c r="F20" s="76">
        <f>COUNTIFS('20-20 Finals'!$A$4:$A$94,F$3,'20-20 Finals'!$B$4:$B$94,$A20)</f>
        <v>0</v>
      </c>
      <c r="G20" s="76">
        <f>COUNTIFS('20-20 Finals'!$A$4:$A$94,G$3,'20-20 Finals'!$B$4:$B$94,$A20)</f>
        <v>0</v>
      </c>
      <c r="H20" s="22"/>
      <c r="J20" s="3"/>
    </row>
    <row r="21" spans="1:10" s="5" customFormat="1" ht="12.6" customHeight="1">
      <c r="A21" s="3" t="s">
        <v>218</v>
      </c>
      <c r="B21" s="48"/>
      <c r="C21" s="32">
        <f t="shared" si="2"/>
        <v>1</v>
      </c>
      <c r="D21" s="76">
        <f>COUNTIFS('20-20 Finals'!$A$4:$A$94,D$3,'20-20 Finals'!$B$4:$B$94,$A21)</f>
        <v>0</v>
      </c>
      <c r="E21" s="76">
        <f>COUNTIFS('20-20 Finals'!$A$4:$A$94,E$3,'20-20 Finals'!$B$4:$B$94,$A21)</f>
        <v>0</v>
      </c>
      <c r="F21" s="75">
        <f>COUNTIFS('20-20 Finals'!$A$4:$A$94,F$3,'20-20 Finals'!$B$4:$B$94,$A21)</f>
        <v>1</v>
      </c>
      <c r="G21" s="76">
        <f>COUNTIFS('20-20 Finals'!$A$4:$A$94,G$3,'20-20 Finals'!$B$4:$B$94,$A21)</f>
        <v>0</v>
      </c>
      <c r="H21" s="22"/>
      <c r="J21" s="3"/>
    </row>
    <row r="22" spans="1:10" s="5" customFormat="1" ht="12.6" customHeight="1">
      <c r="A22" s="3" t="s">
        <v>133</v>
      </c>
      <c r="B22" s="48"/>
      <c r="C22" s="32">
        <f t="shared" si="2"/>
        <v>1</v>
      </c>
      <c r="D22" s="76">
        <f>COUNTIFS('20-20 Finals'!$A$4:$A$94,D$3,'20-20 Finals'!$B$4:$B$94,$A22)</f>
        <v>1</v>
      </c>
      <c r="E22" s="76">
        <f>COUNTIFS('20-20 Finals'!$A$4:$A$94,E$3,'20-20 Finals'!$B$4:$B$94,$A22)</f>
        <v>0</v>
      </c>
      <c r="F22" s="76">
        <f>COUNTIFS('20-20 Finals'!$A$4:$A$94,F$3,'20-20 Finals'!$B$4:$B$94,$A22)</f>
        <v>0</v>
      </c>
      <c r="G22" s="76">
        <f>COUNTIFS('20-20 Finals'!$A$4:$A$94,G$3,'20-20 Finals'!$B$4:$B$94,$A22)</f>
        <v>0</v>
      </c>
      <c r="H22" s="22"/>
      <c r="J22" s="3"/>
    </row>
    <row r="23" spans="1:10" s="5" customFormat="1" ht="12.6" customHeight="1">
      <c r="A23" s="3" t="s">
        <v>214</v>
      </c>
      <c r="B23" s="48"/>
      <c r="C23" s="32">
        <f t="shared" si="2"/>
        <v>1</v>
      </c>
      <c r="D23" s="76">
        <f>COUNTIFS('20-20 Finals'!$A$4:$A$94,D$3,'20-20 Finals'!$B$4:$B$94,$A23)</f>
        <v>0</v>
      </c>
      <c r="E23" s="76">
        <f>COUNTIFS('20-20 Finals'!$A$4:$A$94,E$3,'20-20 Finals'!$B$4:$B$94,$A23)</f>
        <v>0</v>
      </c>
      <c r="F23" s="75">
        <f>COUNTIFS('20-20 Finals'!$A$4:$A$94,F$3,'20-20 Finals'!$B$4:$B$94,$A23)</f>
        <v>1</v>
      </c>
      <c r="G23" s="76">
        <f>COUNTIFS('20-20 Finals'!$A$4:$A$94,G$3,'20-20 Finals'!$B$4:$B$94,$A23)</f>
        <v>0</v>
      </c>
      <c r="H23" s="22"/>
      <c r="J23" s="3"/>
    </row>
    <row r="24" spans="1:10" s="5" customFormat="1" ht="12.6" customHeight="1">
      <c r="A24" s="3" t="s">
        <v>148</v>
      </c>
      <c r="B24" s="48"/>
      <c r="C24" s="32">
        <f t="shared" si="2"/>
        <v>1</v>
      </c>
      <c r="D24" s="75">
        <f>COUNTIFS('20-20 Finals'!$A$4:$A$94,D$3,'20-20 Finals'!$B$4:$B$94,$A24)</f>
        <v>1</v>
      </c>
      <c r="E24" s="76">
        <f>COUNTIFS('20-20 Finals'!$A$4:$A$94,E$3,'20-20 Finals'!$B$4:$B$94,$A24)</f>
        <v>0</v>
      </c>
      <c r="F24" s="76">
        <f>COUNTIFS('20-20 Finals'!$A$4:$A$94,F$3,'20-20 Finals'!$B$4:$B$94,$A24)</f>
        <v>0</v>
      </c>
      <c r="G24" s="76">
        <f>COUNTIFS('20-20 Finals'!$A$4:$A$94,G$3,'20-20 Finals'!$B$4:$B$94,$A24)</f>
        <v>0</v>
      </c>
      <c r="H24" s="22"/>
      <c r="J24" s="3"/>
    </row>
    <row r="25" spans="1:10" s="5" customFormat="1" ht="12.6" customHeight="1">
      <c r="A25" s="3" t="s">
        <v>9</v>
      </c>
      <c r="B25" s="48"/>
      <c r="C25" s="32">
        <f t="shared" si="2"/>
        <v>1</v>
      </c>
      <c r="D25" s="76">
        <f>COUNTIFS('20-20 Finals'!$A$4:$A$94,D$3,'20-20 Finals'!$B$4:$B$94,$A25)</f>
        <v>1</v>
      </c>
      <c r="E25" s="76">
        <f>COUNTIFS('20-20 Finals'!$A$4:$A$94,E$3,'20-20 Finals'!$B$4:$B$94,$A25)</f>
        <v>0</v>
      </c>
      <c r="F25" s="76">
        <f>COUNTIFS('20-20 Finals'!$A$4:$A$94,F$3,'20-20 Finals'!$B$4:$B$94,$A25)</f>
        <v>0</v>
      </c>
      <c r="G25" s="76">
        <f>COUNTIFS('20-20 Finals'!$A$4:$A$94,G$3,'20-20 Finals'!$B$4:$B$94,$A25)</f>
        <v>0</v>
      </c>
      <c r="H25" s="22"/>
      <c r="J25" s="3"/>
    </row>
    <row r="26" spans="1:10" s="5" customFormat="1" ht="12.6" customHeight="1">
      <c r="A26" s="3" t="s">
        <v>146</v>
      </c>
      <c r="B26" s="48"/>
      <c r="C26" s="32">
        <f t="shared" si="2"/>
        <v>1</v>
      </c>
      <c r="D26" s="75">
        <f>COUNTIFS('20-20 Finals'!$A$4:$A$94,D$3,'20-20 Finals'!$B$4:$B$94,$A26)</f>
        <v>1</v>
      </c>
      <c r="E26" s="76">
        <f>COUNTIFS('20-20 Finals'!$A$4:$A$94,E$3,'20-20 Finals'!$B$4:$B$94,$A26)</f>
        <v>0</v>
      </c>
      <c r="F26" s="76">
        <f>COUNTIFS('20-20 Finals'!$A$4:$A$94,F$3,'20-20 Finals'!$B$4:$B$94,$A26)</f>
        <v>0</v>
      </c>
      <c r="G26" s="76">
        <f>COUNTIFS('20-20 Finals'!$A$4:$A$94,G$3,'20-20 Finals'!$B$4:$B$94,$A26)</f>
        <v>0</v>
      </c>
      <c r="H26" s="22"/>
      <c r="J26" s="3"/>
    </row>
    <row r="27" spans="1:10" s="5" customFormat="1" ht="12.6" customHeight="1">
      <c r="A27" s="3" t="s">
        <v>152</v>
      </c>
      <c r="B27" s="48"/>
      <c r="C27" s="32">
        <f t="shared" si="2"/>
        <v>1</v>
      </c>
      <c r="D27" s="76">
        <f>COUNTIFS('20-20 Finals'!$A$4:$A$94,D$3,'20-20 Finals'!$B$4:$B$94,$A27)</f>
        <v>1</v>
      </c>
      <c r="E27" s="76">
        <f>COUNTIFS('20-20 Finals'!$A$4:$A$94,E$3,'20-20 Finals'!$B$4:$B$94,$A27)</f>
        <v>0</v>
      </c>
      <c r="F27" s="76">
        <f>COUNTIFS('20-20 Finals'!$A$4:$A$94,F$3,'20-20 Finals'!$B$4:$B$94,$A27)</f>
        <v>0</v>
      </c>
      <c r="G27" s="76">
        <f>COUNTIFS('20-20 Finals'!$A$4:$A$94,G$3,'20-20 Finals'!$B$4:$B$94,$A27)</f>
        <v>0</v>
      </c>
      <c r="H27" s="22"/>
      <c r="J27" s="3"/>
    </row>
    <row r="28" spans="1:10" s="5" customFormat="1" ht="12.6" customHeight="1">
      <c r="A28" s="3" t="s">
        <v>236</v>
      </c>
      <c r="B28" s="48" t="s">
        <v>237</v>
      </c>
      <c r="C28" s="32">
        <f t="shared" si="2"/>
        <v>1</v>
      </c>
      <c r="D28" s="76">
        <f>COUNTIFS('20-20 Finals'!$A$4:$A$94,D$3,'20-20 Finals'!$B$4:$B$94,$A28)</f>
        <v>1</v>
      </c>
      <c r="E28" s="76">
        <f>COUNTIFS('20-20 Finals'!$A$4:$A$94,E$3,'20-20 Finals'!$B$4:$B$94,$A28)</f>
        <v>0</v>
      </c>
      <c r="F28" s="76">
        <f>COUNTIFS('20-20 Finals'!$A$4:$A$94,F$3,'20-20 Finals'!$B$4:$B$94,$A28)</f>
        <v>0</v>
      </c>
      <c r="G28" s="76">
        <f>COUNTIFS('20-20 Finals'!$A$4:$A$94,G$3,'20-20 Finals'!$B$4:$B$94,$A28)</f>
        <v>0</v>
      </c>
      <c r="H28" s="22"/>
      <c r="J28" s="3"/>
    </row>
    <row r="29" spans="1:10" s="5" customFormat="1" ht="12.6" customHeight="1">
      <c r="A29" s="3" t="s">
        <v>141</v>
      </c>
      <c r="B29" s="48"/>
      <c r="C29" s="32">
        <f t="shared" si="2"/>
        <v>1</v>
      </c>
      <c r="D29" s="75">
        <f>COUNTIFS('20-20 Finals'!$A$4:$A$94,D$3,'20-20 Finals'!$B$4:$B$94,$A29)</f>
        <v>1</v>
      </c>
      <c r="E29" s="76">
        <f>COUNTIFS('20-20 Finals'!$A$4:$A$94,E$3,'20-20 Finals'!$B$4:$B$94,$A29)</f>
        <v>0</v>
      </c>
      <c r="F29" s="76">
        <f>COUNTIFS('20-20 Finals'!$A$4:$A$94,F$3,'20-20 Finals'!$B$4:$B$94,$A29)</f>
        <v>0</v>
      </c>
      <c r="G29" s="76">
        <f>COUNTIFS('20-20 Finals'!$A$4:$A$94,G$3,'20-20 Finals'!$B$4:$B$94,$A29)</f>
        <v>0</v>
      </c>
      <c r="H29" s="22"/>
      <c r="J29" s="3"/>
    </row>
    <row r="30" spans="1:10" s="5" customFormat="1" ht="12.6" customHeight="1">
      <c r="A30" s="3" t="s">
        <v>136</v>
      </c>
      <c r="B30" s="48"/>
      <c r="C30" s="32">
        <f t="shared" si="2"/>
        <v>1</v>
      </c>
      <c r="D30" s="76">
        <f>COUNTIFS('20-20 Finals'!$A$4:$A$94,D$3,'20-20 Finals'!$B$4:$B$94,$A30)</f>
        <v>1</v>
      </c>
      <c r="E30" s="76">
        <f>COUNTIFS('20-20 Finals'!$A$4:$A$94,E$3,'20-20 Finals'!$B$4:$B$94,$A30)</f>
        <v>0</v>
      </c>
      <c r="F30" s="76">
        <f>COUNTIFS('20-20 Finals'!$A$4:$A$94,F$3,'20-20 Finals'!$B$4:$B$94,$A30)</f>
        <v>0</v>
      </c>
      <c r="G30" s="76">
        <f>COUNTIFS('20-20 Finals'!$A$4:$A$94,G$3,'20-20 Finals'!$B$4:$B$94,$A30)</f>
        <v>0</v>
      </c>
      <c r="H30" s="22"/>
      <c r="J30" s="3"/>
    </row>
    <row r="31" spans="1:10" s="5" customFormat="1" ht="12.6" customHeight="1">
      <c r="A31" s="3" t="s">
        <v>137</v>
      </c>
      <c r="B31" s="48"/>
      <c r="C31" s="32">
        <f t="shared" si="2"/>
        <v>1</v>
      </c>
      <c r="D31" s="76">
        <f>COUNTIFS('20-20 Finals'!$A$4:$A$94,D$3,'20-20 Finals'!$B$4:$B$94,$A31)</f>
        <v>1</v>
      </c>
      <c r="E31" s="76">
        <f>COUNTIFS('20-20 Finals'!$A$4:$A$94,E$3,'20-20 Finals'!$B$4:$B$94,$A31)</f>
        <v>0</v>
      </c>
      <c r="F31" s="76">
        <f>COUNTIFS('20-20 Finals'!$A$4:$A$94,F$3,'20-20 Finals'!$B$4:$B$94,$A31)</f>
        <v>0</v>
      </c>
      <c r="G31" s="76">
        <f>COUNTIFS('20-20 Finals'!$A$4:$A$94,G$3,'20-20 Finals'!$B$4:$B$94,$A31)</f>
        <v>0</v>
      </c>
      <c r="H31" s="22"/>
      <c r="J31" s="3"/>
    </row>
    <row r="32" spans="1:10" s="5" customFormat="1" ht="12.6" customHeight="1">
      <c r="A32" s="3" t="s">
        <v>132</v>
      </c>
      <c r="B32" s="48"/>
      <c r="C32" s="32">
        <f t="shared" si="2"/>
        <v>1</v>
      </c>
      <c r="D32" s="76">
        <f>COUNTIFS('20-20 Finals'!$A$4:$A$94,D$3,'20-20 Finals'!$B$4:$B$94,$A32)</f>
        <v>1</v>
      </c>
      <c r="E32" s="76">
        <f>COUNTIFS('20-20 Finals'!$A$4:$A$94,E$3,'20-20 Finals'!$B$4:$B$94,$A32)</f>
        <v>0</v>
      </c>
      <c r="F32" s="76">
        <f>COUNTIFS('20-20 Finals'!$A$4:$A$94,F$3,'20-20 Finals'!$B$4:$B$94,$A32)</f>
        <v>0</v>
      </c>
      <c r="G32" s="76">
        <f>COUNTIFS('20-20 Finals'!$A$4:$A$94,G$3,'20-20 Finals'!$B$4:$B$94,$A32)</f>
        <v>0</v>
      </c>
      <c r="H32" s="22"/>
      <c r="J32" s="3"/>
    </row>
    <row r="33" spans="1:10" s="5" customFormat="1" ht="12.6" customHeight="1">
      <c r="A33" s="3" t="s">
        <v>227</v>
      </c>
      <c r="B33" s="48"/>
      <c r="C33" s="32">
        <f t="shared" ref="C33" si="3">SUM(D33:G33)</f>
        <v>1</v>
      </c>
      <c r="D33" s="76">
        <f>COUNTIFS('20-20 Finals'!$A$4:$A$94,D$3,'20-20 Finals'!$B$4:$B$94,$A33)</f>
        <v>1</v>
      </c>
      <c r="E33" s="76">
        <f>COUNTIFS('20-20 Finals'!$A$4:$A$94,E$3,'20-20 Finals'!$B$4:$B$94,$A33)</f>
        <v>0</v>
      </c>
      <c r="F33" s="76">
        <f>COUNTIFS('20-20 Finals'!$A$4:$A$94,F$3,'20-20 Finals'!$B$4:$B$94,$A33)</f>
        <v>0</v>
      </c>
      <c r="G33" s="76">
        <f>COUNTIFS('20-20 Finals'!$A$4:$A$94,G$3,'20-20 Finals'!$B$4:$B$94,$A33)</f>
        <v>0</v>
      </c>
      <c r="H33" s="22"/>
      <c r="J33" s="3"/>
    </row>
    <row r="34" spans="1:10" ht="12.6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A1:H2"/>
  </mergeCells>
  <conditionalFormatting sqref="I34 I2 J3">
    <cfRule type="containsText" dxfId="0" priority="7" stopIfTrue="1" operator="containsText" text="FAŁSZ">
      <formula>NOT(ISERROR(SEARCH("FAŁSZ",I2)))</formula>
    </cfRule>
  </conditionalFormatting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9"/>
  <sheetViews>
    <sheetView workbookViewId="0">
      <selection activeCell="D16" sqref="D16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5" bestFit="1" customWidth="1"/>
    <col min="4" max="4" width="25.7109375" style="5" customWidth="1"/>
    <col min="5" max="6" width="5.28515625" style="5" customWidth="1"/>
    <col min="7" max="9" width="6.28515625" style="5" customWidth="1"/>
    <col min="10" max="10" width="11.5703125" style="3" customWidth="1"/>
    <col min="11" max="11" width="10.140625" style="5" customWidth="1"/>
    <col min="12" max="12" width="7" style="3" customWidth="1"/>
    <col min="13" max="15" width="6" style="5" customWidth="1"/>
    <col min="16" max="16" width="28.5703125" style="3" customWidth="1"/>
    <col min="17" max="16384" width="9.140625" style="3"/>
  </cols>
  <sheetData>
    <row r="1" spans="1:16" ht="14.25" customHeight="1">
      <c r="A1" s="78" t="s">
        <v>212</v>
      </c>
      <c r="B1" s="78"/>
      <c r="C1" s="78"/>
      <c r="D1" s="78"/>
      <c r="E1" s="78"/>
      <c r="F1" s="78"/>
      <c r="G1" s="78"/>
      <c r="H1" s="42" t="s">
        <v>131</v>
      </c>
      <c r="I1" s="41" t="s">
        <v>224</v>
      </c>
      <c r="J1" s="34"/>
      <c r="K1" s="33"/>
      <c r="L1" s="34"/>
      <c r="M1" s="24"/>
      <c r="N1" s="24"/>
      <c r="O1" s="24"/>
      <c r="P1" s="25" t="s">
        <v>115</v>
      </c>
    </row>
    <row r="2" spans="1:16" ht="14.25" customHeight="1">
      <c r="A2" s="78"/>
      <c r="B2" s="78"/>
      <c r="C2" s="78"/>
      <c r="D2" s="78"/>
      <c r="E2" s="78"/>
      <c r="F2" s="78"/>
      <c r="G2" s="78"/>
      <c r="H2" s="33"/>
      <c r="I2" s="41" t="s">
        <v>207</v>
      </c>
      <c r="J2" s="34"/>
      <c r="K2" s="33"/>
      <c r="L2" s="34"/>
      <c r="M2" s="31"/>
      <c r="N2" s="31"/>
      <c r="O2" s="31"/>
      <c r="P2" s="17"/>
    </row>
    <row r="3" spans="1:16" s="9" customFormat="1">
      <c r="A3" s="7" t="s">
        <v>116</v>
      </c>
      <c r="B3" s="7" t="s">
        <v>73</v>
      </c>
      <c r="C3" s="7" t="s">
        <v>0</v>
      </c>
      <c r="D3" s="7" t="s">
        <v>88</v>
      </c>
      <c r="E3" s="7" t="s">
        <v>1</v>
      </c>
      <c r="F3" s="7" t="s">
        <v>87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7</v>
      </c>
      <c r="L3" s="7" t="s">
        <v>8</v>
      </c>
      <c r="M3" s="17" t="s">
        <v>138</v>
      </c>
      <c r="N3" s="17" t="s">
        <v>139</v>
      </c>
      <c r="O3" s="17" t="s">
        <v>140</v>
      </c>
      <c r="P3" s="17" t="s">
        <v>6</v>
      </c>
    </row>
    <row r="4" spans="1:16" s="14" customFormat="1" ht="12.75" customHeight="1">
      <c r="A4" s="10"/>
      <c r="B4" s="10"/>
      <c r="C4" s="11"/>
      <c r="D4" s="11"/>
      <c r="E4" s="11"/>
      <c r="F4" s="11"/>
      <c r="G4" s="12"/>
      <c r="H4" s="12"/>
      <c r="I4" s="12"/>
      <c r="J4" s="13"/>
      <c r="K4" s="12"/>
      <c r="L4" s="10"/>
      <c r="M4" s="11"/>
      <c r="N4" s="11"/>
      <c r="O4" s="11"/>
      <c r="P4" s="17"/>
    </row>
    <row r="5" spans="1:16" s="16" customFormat="1" ht="12.6" customHeight="1">
      <c r="A5" s="26" t="s">
        <v>117</v>
      </c>
      <c r="B5" s="22" t="s">
        <v>146</v>
      </c>
      <c r="D5" s="22" t="s">
        <v>106</v>
      </c>
      <c r="E5" s="15" t="s">
        <v>101</v>
      </c>
      <c r="F5" s="2" t="s">
        <v>144</v>
      </c>
      <c r="G5" s="40">
        <v>13</v>
      </c>
      <c r="H5" s="40">
        <v>4</v>
      </c>
      <c r="I5" s="40">
        <v>1957</v>
      </c>
      <c r="J5" s="69">
        <f>DATE(I5,H5,G5)</f>
        <v>20923</v>
      </c>
      <c r="K5" s="40" t="s">
        <v>68</v>
      </c>
      <c r="L5" s="2" t="s">
        <v>155</v>
      </c>
      <c r="M5" s="2">
        <v>37</v>
      </c>
      <c r="N5" s="15">
        <v>23</v>
      </c>
      <c r="O5" s="2"/>
      <c r="P5" s="55" t="s">
        <v>156</v>
      </c>
    </row>
    <row r="6" spans="1:16" s="16" customFormat="1" ht="12.6" customHeight="1">
      <c r="A6" s="67" t="s">
        <v>121</v>
      </c>
      <c r="B6" s="22" t="s">
        <v>218</v>
      </c>
      <c r="C6" s="2"/>
      <c r="D6" s="68" t="s">
        <v>219</v>
      </c>
      <c r="E6" s="2" t="s">
        <v>217</v>
      </c>
      <c r="F6" s="15" t="s">
        <v>216</v>
      </c>
      <c r="G6" s="40">
        <v>4</v>
      </c>
      <c r="H6" s="40">
        <v>4</v>
      </c>
      <c r="I6" s="40">
        <v>1962</v>
      </c>
      <c r="J6" s="69">
        <f>DATE(I6,H6,G6)</f>
        <v>22740</v>
      </c>
      <c r="K6" s="40" t="s">
        <v>11</v>
      </c>
      <c r="L6" s="2"/>
      <c r="M6" s="2">
        <v>34</v>
      </c>
      <c r="N6" s="15">
        <v>22</v>
      </c>
      <c r="O6" s="2"/>
      <c r="P6" s="55" t="s">
        <v>156</v>
      </c>
    </row>
    <row r="7" spans="1:16" s="16" customFormat="1" ht="12.6" customHeight="1">
      <c r="A7" s="57" t="s">
        <v>118</v>
      </c>
      <c r="B7" s="58" t="s">
        <v>178</v>
      </c>
      <c r="C7" s="59"/>
      <c r="D7" s="65" t="s">
        <v>179</v>
      </c>
      <c r="E7" s="19" t="s">
        <v>190</v>
      </c>
      <c r="F7" s="19" t="s">
        <v>194</v>
      </c>
      <c r="G7" s="61">
        <v>18</v>
      </c>
      <c r="H7" s="61">
        <v>4</v>
      </c>
      <c r="I7" s="61">
        <v>1968</v>
      </c>
      <c r="J7" s="70">
        <v>24946</v>
      </c>
      <c r="K7" s="62" t="s">
        <v>17</v>
      </c>
      <c r="L7" s="59" t="s">
        <v>180</v>
      </c>
      <c r="M7" s="63">
        <v>41</v>
      </c>
      <c r="N7" s="63">
        <v>23</v>
      </c>
      <c r="O7" s="63"/>
      <c r="P7" s="64" t="s">
        <v>156</v>
      </c>
    </row>
    <row r="8" spans="1:16" s="16" customFormat="1" ht="12.6" customHeight="1">
      <c r="A8" s="57" t="s">
        <v>118</v>
      </c>
      <c r="B8" s="58" t="s">
        <v>186</v>
      </c>
      <c r="C8" s="59"/>
      <c r="D8" s="60" t="s">
        <v>182</v>
      </c>
      <c r="E8" s="19" t="s">
        <v>102</v>
      </c>
      <c r="F8" s="19" t="s">
        <v>197</v>
      </c>
      <c r="G8" s="61">
        <v>12</v>
      </c>
      <c r="H8" s="61">
        <v>5</v>
      </c>
      <c r="I8" s="61">
        <v>1972</v>
      </c>
      <c r="J8" s="70">
        <v>26431</v>
      </c>
      <c r="K8" s="62" t="s">
        <v>53</v>
      </c>
      <c r="L8" s="59" t="s">
        <v>180</v>
      </c>
      <c r="M8" s="63">
        <v>30</v>
      </c>
      <c r="N8" s="63">
        <v>20</v>
      </c>
      <c r="O8" s="63"/>
      <c r="P8" s="64" t="s">
        <v>156</v>
      </c>
    </row>
    <row r="9" spans="1:16" ht="12.6" customHeight="1">
      <c r="A9" s="4"/>
      <c r="B9" s="4"/>
      <c r="C9" s="6"/>
      <c r="D9" s="6"/>
      <c r="E9" s="6"/>
      <c r="F9" s="6"/>
      <c r="G9" s="6"/>
      <c r="H9" s="6"/>
      <c r="I9" s="6"/>
      <c r="J9" s="4"/>
      <c r="K9" s="6"/>
      <c r="L9" s="4"/>
      <c r="M9" s="6"/>
      <c r="N9" s="6"/>
      <c r="O9" s="6"/>
      <c r="P9" s="4"/>
    </row>
  </sheetData>
  <autoFilter ref="A4:P5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20-20 Finals</vt:lpstr>
      <vt:lpstr>by seasons</vt:lpstr>
      <vt:lpstr>by franchises</vt:lpstr>
      <vt:lpstr>by players</vt:lpstr>
      <vt:lpstr>Rookie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2023-11-21T19:21:54Z</dcterms:modified>
</cp:coreProperties>
</file>